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E38" i="9"/>
  <c r="AM38" i="9"/>
  <c r="U38" i="9"/>
  <c r="C38" i="9"/>
  <c r="CO37" i="9"/>
  <c r="BE37" i="9"/>
  <c r="AM37" i="9"/>
  <c r="U37" i="9"/>
  <c r="C37" i="9"/>
  <c r="CO36" i="9"/>
  <c r="BW36" i="9"/>
  <c r="BW37" i="9" s="1"/>
  <c r="BW38" i="9" s="1"/>
  <c r="BE36" i="9"/>
  <c r="AM36" i="9"/>
  <c r="C36" i="9"/>
  <c r="CO35" i="9"/>
  <c r="BW35" i="9"/>
  <c r="AM35" i="9"/>
  <c r="C35" i="9"/>
  <c r="CO34" i="9"/>
  <c r="BW34" i="9"/>
  <c r="AM34" i="9"/>
  <c r="U34" i="9"/>
  <c r="U35" i="9" s="1"/>
  <c r="C34" i="9"/>
  <c r="BE34" i="9" l="1"/>
  <c r="BE35" i="9" s="1"/>
  <c r="U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<sst xmlns="http://schemas.openxmlformats.org/spreadsheetml/2006/main" count="1028" uniqueCount="545">
  <si>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</si>
  <si>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</si>
  <si>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</si>
  <si>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</si>
  <si>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</si>
  <si>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</si>
  <si>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</si>
  <si>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</si>
  <si>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</si>
  <si>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</si>
  <si>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</si>
  <si>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</si>
  <si>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</si>
  <si>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</si>
  <si>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</si>
  <si>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</si>
  <si>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</si>
  <si>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</si>
  <si>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</si>
  <si>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</si>
  <si>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</si>
  <si>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</si>
  <si>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</si>
  <si>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</si>
  <si>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</si>
  <si>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</si>
  <si>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</si>
  <si>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</si>
  <si>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</si>
  <si>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</si>
  <si>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</si>
  <si>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</si>
  <si>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</si>
  <si>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</si>
  <si>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</si>
  <si>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</si>
  <si>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</si>
  <si>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</si>
  <si>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</si>
  <si>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</si>
  <si>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</si>
  <si>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</si>
  <si>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</si>
  <si>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</si>
  <si>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</si>
  <si>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</si>
  <si>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</si>
  <si>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</si>
  <si>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</si>
  <si>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</si>
  <si>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</si>
  <si>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</si>
  <si>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</si>
  <si>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</si>
  <si>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</si>
  <si>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</si>
  <si>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</si>
  <si>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</si>
  <si>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</si>
  <si>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</si>
  <si>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</si>
  <si>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</si>
  <si>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</si>
  <si>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</si>
  <si>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</si>
  <si>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</si>
  <si>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</si>
  <si>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</si>
  <si>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</si>
  <si>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</si>
  <si>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</si>
  <si>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</si>
  <si>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</si>
  <si>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</si>
  <si>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</si>
  <si>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</si>
  <si>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</si>
  <si>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</si>
  <si>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</si>
  <si>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</si>
  <si>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</si>
  <si>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</si>
  <si>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相良村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</si>
  <si>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</si>
  <si>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</si>
  <si>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</si>
  <si>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</si>
  <si>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</si>
  <si>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</si>
  <si>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</si>
  <si>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</si>
  <si>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</si>
  <si>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</si>
  <si>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</si>
  <si>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</si>
  <si>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</si>
  <si>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</si>
  <si>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</si>
  <si>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</si>
  <si>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</si>
  <si>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</si>
  <si>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</si>
  <si>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</si>
  <si>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</si>
  <si>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</si>
  <si>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</si>
  <si>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</si>
  <si>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</si>
  <si>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</si>
  <si>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</si>
  <si>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</si>
  <si>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</si>
  <si>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</si>
  <si>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</si>
  <si>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</si>
  <si>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</si>
  <si>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</si>
  <si>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</si>
  <si>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</si>
  <si>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</si>
  <si>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</si>
  <si>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</si>
  <si>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</si>
  <si>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</si>
  <si>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</si>
  <si>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</si>
  <si>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</si>
  <si>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</si>
  <si>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</si>
  <si>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</si>
  <si>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</si>
  <si>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</si>
  <si>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</si>
  <si>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</si>
  <si>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</si>
  <si>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</si>
  <si>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</si>
  <si>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</si>
  <si>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</si>
  <si>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</si>
  <si>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</si>
  <si>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</si>
  <si>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</si>
  <si>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</si>
  <si>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</si>
  <si>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</si>
  <si>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</si>
  <si>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</si>
  <si>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</si>
  <si>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</si>
  <si>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</si>
  <si>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</si>
  <si>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</si>
  <si>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</si>
  <si>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</si>
  <si>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</si>
  <si>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</si>
  <si>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</si>
  <si>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</si>
  <si>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</si>
  <si>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</si>
  <si>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</si>
  <si>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</si>
  <si>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</si>
  <si>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</si>
  <si>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</si>
  <si>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</si>
  <si>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</si>
  <si>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</si>
  <si>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</si>
  <si>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</si>
  <si>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</si>
  <si>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</si>
  <si>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</si>
  <si>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</si>
  <si>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</si>
  <si>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</si>
  <si>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</si>
  <si>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</si>
  <si>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</si>
  <si>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</si>
  <si>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</si>
  <si>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</si>
  <si>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</si>
  <si>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</si>
  <si>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</si>
  <si>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</si>
  <si>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</si>
  <si>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</si>
  <si>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</si>
  <si>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</si>
  <si>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</si>
  <si>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</si>
  <si>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</si>
  <si>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</si>
  <si>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熊本県相良村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</si>
  <si>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</si>
  <si>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</si>
  <si>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</si>
  <si>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</si>
  <si>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</si>
  <si>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</si>
  <si>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</si>
  <si>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</si>
  <si>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</si>
  <si>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</si>
  <si>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</si>
  <si>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</si>
  <si>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</si>
  <si>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</si>
  <si>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</si>
  <si>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</si>
  <si>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</si>
  <si>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</si>
  <si>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</si>
  <si>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</si>
  <si>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</si>
  <si>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</si>
  <si>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</si>
  <si>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</si>
  <si>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</si>
  <si>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</si>
  <si>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</si>
  <si>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</si>
  <si>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</si>
  <si>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</si>
  <si>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</si>
  <si>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</si>
  <si>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</si>
  <si>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</si>
  <si>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</si>
  <si>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</si>
  <si>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</si>
  <si>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</si>
  <si>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</si>
  <si>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</si>
  <si>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</si>
  <si>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</si>
  <si>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</si>
  <si>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</si>
  <si>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</si>
  <si>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</si>
  <si>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</si>
  <si>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</si>
  <si>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</si>
  <si>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</si>
  <si>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</si>
  <si>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</si>
  <si>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</si>
  <si>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</si>
  <si>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</si>
  <si>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</si>
  <si>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</si>
  <si>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</si>
  <si>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</si>
  <si>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</si>
  <si>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</si>
  <si>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</si>
  <si>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</si>
  <si>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</si>
  <si>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</si>
  <si>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</si>
  <si>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</si>
  <si>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</si>
  <si>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</si>
  <si>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</si>
  <si>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</si>
  <si>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</si>
  <si>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</si>
  <si>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</si>
  <si>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</si>
  <si>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</si>
  <si>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</si>
  <si>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</si>
  <si>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</si>
  <si>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</si>
  <si>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</si>
  <si>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</si>
  <si>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</si>
  <si>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</si>
  <si>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</si>
  <si>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</si>
  <si>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</si>
  <si>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</si>
  <si>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</si>
  <si>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</si>
  <si>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</si>
  <si>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</si>
  <si>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</si>
  <si>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</si>
  <si>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</si>
  <si>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</si>
  <si>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</si>
  <si>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</si>
  <si>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</si>
  <si>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</si>
  <si>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</si>
  <si>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</si>
  <si>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</si>
  <si>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</si>
  <si>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</si>
  <si>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</si>
  <si>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</si>
  <si>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</si>
  <si>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</si>
  <si>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</si>
  <si>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</si>
  <si>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</si>
  <si>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</si>
  <si>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</si>
  <si>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</si>
  <si>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</si>
  <si>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</si>
  <si>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</si>
  <si>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</si>
  <si>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</si>
  <si>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</si>
  <si>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</si>
  <si>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</si>
  <si>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</si>
  <si>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</si>
  <si>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</si>
  <si>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</si>
  <si>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</si>
  <si>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</si>
  <si>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</si>
  <si>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</si>
  <si>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</si>
  <si>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</si>
  <si>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</si>
  <si>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</si>
  <si>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</si>
  <si>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</si>
  <si>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</si>
  <si>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</si>
  <si>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</si>
  <si>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</si>
  <si>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</si>
  <si>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</si>
  <si>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</si>
  <si>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</si>
  <si>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</si>
  <si>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</si>
  <si>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</si>
  <si>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熊本県相良村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</si>
  <si>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</si>
  <si>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</si>
  <si>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</si>
  <si>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</si>
  <si>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</si>
  <si>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</si>
  <si>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</si>
  <si>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</si>
  <si>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</si>
  <si>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</si>
  <si>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</si>
  <si>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</si>
  <si>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</si>
  <si>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</si>
  <si>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</si>
  <si>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</si>
  <si>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</si>
  <si>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</si>
  <si>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</si>
  <si>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</si>
  <si>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</si>
  <si>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</si>
  <si>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</si>
  <si>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</si>
  <si>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</si>
  <si>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</si>
  <si>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</si>
  <si>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</si>
  <si>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</si>
  <si>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</si>
  <si>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</si>
  <si>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</si>
  <si>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</si>
  <si>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</si>
  <si>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相良村国民健康保険特別会計</t>
    <phoneticPr fontId="5"/>
  </si>
  <si>
    <t>相良村介護保険特別会計</t>
    <phoneticPr fontId="5"/>
  </si>
  <si>
    <t>相良村後期高齢者医療特別会計</t>
    <phoneticPr fontId="5"/>
  </si>
  <si>
    <t>相良村簡易水道特別会計</t>
    <phoneticPr fontId="5"/>
  </si>
  <si>
    <t>法非適用企業</t>
    <phoneticPr fontId="5"/>
  </si>
  <si>
    <t>相良村農業集落排水特別会計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</si>
  <si>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</si>
  <si>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</si>
  <si>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</si>
  <si>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</si>
  <si>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</si>
  <si>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</si>
  <si>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</si>
  <si>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</si>
  <si>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</si>
  <si>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</si>
  <si>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</si>
  <si>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</si>
  <si>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</si>
  <si>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</si>
  <si>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</si>
  <si>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</si>
  <si>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</si>
  <si>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</si>
  <si>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</si>
  <si>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</si>
  <si>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</si>
  <si>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</si>
  <si>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</si>
  <si>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</si>
  <si>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</si>
  <si>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</si>
  <si>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</si>
  <si>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</si>
  <si>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</si>
  <si>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</si>
  <si>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</si>
  <si>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</si>
  <si>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</si>
  <si>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</si>
  <si>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</si>
  <si>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</si>
  <si>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</si>
  <si>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</si>
  <si>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</si>
  <si>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</si>
  <si>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</si>
  <si>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</si>
  <si>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</si>
  <si>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</si>
  <si>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</si>
  <si>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</si>
  <si>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</si>
  <si>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</si>
  <si>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</si>
  <si>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</si>
  <si>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</si>
  <si>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</si>
  <si>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</si>
  <si>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</si>
  <si>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</si>
  <si>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</si>
  <si>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</si>
  <si>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</si>
  <si>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</si>
  <si>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</si>
  <si>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</si>
  <si>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</si>
  <si>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</si>
  <si>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</si>
  <si>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</si>
  <si>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</si>
  <si>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</si>
  <si>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</si>
  <si>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</si>
  <si>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</si>
  <si>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</si>
  <si>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</si>
  <si>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</si>
  <si>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</si>
  <si>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</si>
  <si>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</si>
  <si>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</si>
  <si>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</si>
  <si>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</si>
  <si>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</si>
  <si>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</si>
  <si>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</si>
  <si>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</si>
  <si>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</si>
  <si>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</si>
  <si>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</si>
  <si>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</si>
  <si>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</si>
  <si>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</si>
  <si>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</si>
  <si>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</si>
  <si>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</si>
  <si>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</si>
  <si>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</si>
  <si>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</si>
  <si>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</si>
  <si>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</si>
  <si>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</si>
  <si>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</si>
  <si>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</si>
  <si>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</si>
  <si>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</si>
  <si>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</si>
  <si>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</si>
  <si>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</si>
  <si>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</si>
  <si>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</si>
  <si>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</si>
  <si>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</si>
  <si>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</si>
  <si>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</si>
  <si>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</si>
  <si>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</si>
  <si>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</si>
  <si>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</si>
  <si>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</si>
  <si>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</si>
  <si>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</si>
  <si>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</si>
  <si>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</si>
  <si>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</si>
  <si>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</si>
  <si>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</si>
  <si>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</si>
  <si>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</si>
  <si>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</si>
  <si>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</si>
  <si>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</si>
  <si>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</si>
  <si>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</si>
  <si>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</si>
  <si>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</si>
  <si>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</si>
  <si>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</si>
  <si>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</si>
  <si>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</si>
  <si>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</si>
  <si>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</si>
  <si>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</si>
  <si>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相良村国民健康保険特別会計</t>
  </si>
  <si>
    <t>相良村介護保険特別会計</t>
  </si>
  <si>
    <t>相良村農業集落排水特別会計</t>
  </si>
  <si>
    <t>相良村簡易水道特別会計</t>
  </si>
  <si>
    <t>相良村後期高齢者医療特別会計</t>
  </si>
  <si>
    <t>その他会計（赤字）</t>
  </si>
  <si>
    <t>その他会計（黒字）</t>
  </si>
  <si>
    <t>熊本県市町村総合事務組合</t>
    <rPh sb="0" eb="3">
      <t>クマモトケン</t>
    </rPh>
    <rPh sb="3" eb="6">
      <t>シチョウソン</t>
    </rPh>
    <rPh sb="6" eb="8">
      <t>ソウゴウ</t>
    </rPh>
    <rPh sb="8" eb="10">
      <t>ジム</t>
    </rPh>
    <rPh sb="10" eb="12">
      <t>クミアイ</t>
    </rPh>
    <phoneticPr fontId="2"/>
  </si>
  <si>
    <t>人吉下球磨消防組合</t>
    <rPh sb="0" eb="2">
      <t>ヒトヨシ</t>
    </rPh>
    <rPh sb="2" eb="3">
      <t>シタ</t>
    </rPh>
    <rPh sb="3" eb="5">
      <t>クマ</t>
    </rPh>
    <rPh sb="5" eb="7">
      <t>ショウボウ</t>
    </rPh>
    <rPh sb="7" eb="9">
      <t>クミアイ</t>
    </rPh>
    <phoneticPr fontId="2"/>
  </si>
  <si>
    <t>人吉球磨広域行政組合
（一般会計）</t>
    <rPh sb="0" eb="2">
      <t>ヒトヨシ</t>
    </rPh>
    <rPh sb="2" eb="4">
      <t>クマ</t>
    </rPh>
    <rPh sb="4" eb="6">
      <t>コウイキ</t>
    </rPh>
    <rPh sb="6" eb="8">
      <t>ギョウセイ</t>
    </rPh>
    <rPh sb="8" eb="10">
      <t>クミアイ</t>
    </rPh>
    <rPh sb="12" eb="14">
      <t>イッパン</t>
    </rPh>
    <rPh sb="14" eb="16">
      <t>カイケイ</t>
    </rPh>
    <phoneticPr fontId="2"/>
  </si>
  <si>
    <t>人吉球磨広域行政組合
（人吉球磨ふるさと市町村圏特別会計）</t>
    <rPh sb="0" eb="2">
      <t>ヒトヨシ</t>
    </rPh>
    <rPh sb="2" eb="4">
      <t>クマ</t>
    </rPh>
    <rPh sb="4" eb="6">
      <t>コウイキ</t>
    </rPh>
    <rPh sb="6" eb="8">
      <t>ギョウセイ</t>
    </rPh>
    <rPh sb="8" eb="10">
      <t>クミアイ</t>
    </rPh>
    <rPh sb="12" eb="14">
      <t>ヒトヨシ</t>
    </rPh>
    <rPh sb="14" eb="16">
      <t>クマ</t>
    </rPh>
    <rPh sb="20" eb="23">
      <t>シチョウソン</t>
    </rPh>
    <rPh sb="23" eb="24">
      <t>ケン</t>
    </rPh>
    <rPh sb="24" eb="26">
      <t>トクベツ</t>
    </rPh>
    <rPh sb="26" eb="28">
      <t>カイケイ</t>
    </rPh>
    <phoneticPr fontId="2"/>
  </si>
  <si>
    <t>人吉球磨広域行政組合
（特別養護老人ホーム会計）</t>
    <rPh sb="0" eb="4">
      <t>ヒトヨシクマ</t>
    </rPh>
    <rPh sb="4" eb="6">
      <t>コウイキ</t>
    </rPh>
    <rPh sb="6" eb="8">
      <t>ギョウセイ</t>
    </rPh>
    <rPh sb="8" eb="10">
      <t>クミアイ</t>
    </rPh>
    <rPh sb="12" eb="14">
      <t>トクベツ</t>
    </rPh>
    <rPh sb="14" eb="16">
      <t>ヨウゴ</t>
    </rPh>
    <rPh sb="16" eb="18">
      <t>ロウジン</t>
    </rPh>
    <rPh sb="21" eb="23">
      <t>カイケイ</t>
    </rPh>
    <phoneticPr fontId="2"/>
  </si>
  <si>
    <t>熊本県後期高齢者医療広域連合
（一般会計）</t>
    <rPh sb="0" eb="3">
      <t>クマモトケン</t>
    </rPh>
    <rPh sb="3" eb="5">
      <t>コウキ</t>
    </rPh>
    <rPh sb="5" eb="8">
      <t>コウレイシャ</t>
    </rPh>
    <rPh sb="8" eb="10">
      <t>イリョウ</t>
    </rPh>
    <rPh sb="10" eb="12">
      <t>コウイキ</t>
    </rPh>
    <rPh sb="12" eb="14">
      <t>レンゴウ</t>
    </rPh>
    <rPh sb="16" eb="18">
      <t>イッパン</t>
    </rPh>
    <rPh sb="18" eb="20">
      <t>カイケイ</t>
    </rPh>
    <phoneticPr fontId="2"/>
  </si>
  <si>
    <t>熊本県後期高齢者医療広域連合
（後期高齢者医療特別会計）</t>
    <rPh sb="0" eb="3">
      <t>クマモトケン</t>
    </rPh>
    <rPh sb="3" eb="5">
      <t>コウキ</t>
    </rPh>
    <rPh sb="5" eb="8">
      <t>コウレイシャ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</si>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</sst>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192544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189961</c:v>
                </c:pt>
                <c:pt idx="1">
                  <c:v>52397</c:v>
                </c:pt>
                <c:pt idx="2">
                  <c:v>32596</c:v>
                </c:pt>
                <c:pt idx="3">
                  <c:v>108430</c:v>
                </c:pt>
                <c:pt idx="4">
                  <c:v>95298</c:v>
                </c:pt>
              </c:numCache>
            </c:numRef>
          </c:val>
          <c:smooth val="0"/>
        </c:ser>
        <c:dLbls>
          <c:showLegendKey val="0"/>
          <c:showVal val="0"/>
          <c:showCatName val="0"/>
          <c:showSerName val="0"/>
          <c:showPercent val="0"/>
          <c:showBubbleSize val="0"/>
        </c:dLbls>
        <c:marker val="1"/>
        <c:smooth val="0"/>
        <c:axId val="128017536"/>
        <c:axId val="128019456"/>
      </c:lineChart>
      <c:catAx>
        <c:axId val="128017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019456"/>
        <c:crosses val="autoZero"/>
        <c:auto val="1"/>
        <c:lblAlgn val="ctr"/>
        <c:lblOffset val="100"/>
        <c:tickLblSkip val="1"/>
        <c:tickMarkSkip val="1"/>
        <c:noMultiLvlLbl val="0"/>
      </c:catAx>
      <c:valAx>
        <c:axId val="128019456"/>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017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8.6999999999999993</c:v>
                </c:pt>
                <c:pt idx="1">
                  <c:v>10.54</c:v>
                </c:pt>
                <c:pt idx="2">
                  <c:v>9.5299999999999994</c:v>
                </c:pt>
                <c:pt idx="3">
                  <c:v>5.51</c:v>
                </c:pt>
                <c:pt idx="4">
                  <c:v>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29.14</c:v>
                </c:pt>
                <c:pt idx="1">
                  <c:v>34.25</c:v>
                </c:pt>
                <c:pt idx="2">
                  <c:v>42.24</c:v>
                </c:pt>
                <c:pt idx="3">
                  <c:v>53.58</c:v>
                </c:pt>
                <c:pt idx="4">
                  <c:v>58.04</c:v>
                </c:pt>
              </c:numCache>
            </c:numRef>
          </c:val>
        </c:ser>
        <c:dLbls>
          <c:showLegendKey val="0"/>
          <c:showVal val="0"/>
          <c:showCatName val="0"/>
          <c:showSerName val="0"/>
          <c:showPercent val="0"/>
          <c:showBubbleSize val="0"/>
        </c:dLbls>
        <c:gapWidth val="250"/>
        <c:overlap val="100"/>
        <c:axId val="109529344"/>
        <c:axId val="1095438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12.74</c:v>
                </c:pt>
                <c:pt idx="1">
                  <c:v>6.48</c:v>
                </c:pt>
                <c:pt idx="2">
                  <c:v>6.52</c:v>
                </c:pt>
                <c:pt idx="3">
                  <c:v>5.89</c:v>
                </c:pt>
                <c:pt idx="4">
                  <c:v>2.85</c:v>
                </c:pt>
              </c:numCache>
            </c:numRef>
          </c:val>
          <c:smooth val="0"/>
        </c:ser>
        <c:dLbls>
          <c:showLegendKey val="0"/>
          <c:showVal val="0"/>
          <c:showCatName val="0"/>
          <c:showSerName val="0"/>
          <c:showPercent val="0"/>
          <c:showBubbleSize val="0"/>
        </c:dLbls>
        <c:marker val="1"/>
        <c:smooth val="0"/>
        <c:axId val="109529344"/>
        <c:axId val="109543808"/>
      </c:lineChart>
      <c:catAx>
        <c:axId val="109529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543808"/>
        <c:crosses val="autoZero"/>
        <c:auto val="1"/>
        <c:lblAlgn val="ctr"/>
        <c:lblOffset val="100"/>
        <c:tickLblSkip val="1"/>
        <c:tickMarkSkip val="1"/>
        <c:noMultiLvlLbl val="0"/>
      </c:catAx>
      <c:valAx>
        <c:axId val="109543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529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相良村後期高齢者医療特別会計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0.01</c:v>
                </c:pt>
                <c:pt idx="4">
                  <c:v>#N/A</c:v>
                </c:pt>
                <c:pt idx="5">
                  <c:v>0.01</c:v>
                </c:pt>
                <c:pt idx="6">
                  <c:v>#N/A</c:v>
                </c:pt>
                <c:pt idx="7">
                  <c:v>0.02</c:v>
                </c:pt>
                <c:pt idx="8">
                  <c:v>#N/A</c:v>
                </c:pt>
                <c:pt idx="9">
                  <c:v>0.03</c:v>
                </c:pt>
              </c:numCache>
            </c:numRef>
          </c:val>
        </c:ser>
        <c:ser>
          <c:idx val="5"/>
          <c:order val="5"/>
          <c:tx>
            <c:strRef>
              <c:f>データシート!$A$32</c:f>
              <c:strCache>
                <c:ptCount val="1"/>
                <c:pt idx="0">
                  <c:v>相良村簡易水道特別会計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0.12</c:v>
                </c:pt>
                <c:pt idx="2">
                  <c:v>#N/A</c:v>
                </c:pt>
                <c:pt idx="3">
                  <c:v>7.0000000000000007E-2</c:v>
                </c:pt>
                <c:pt idx="4">
                  <c:v>#N/A</c:v>
                </c:pt>
                <c:pt idx="5">
                  <c:v>0.08</c:v>
                </c:pt>
                <c:pt idx="6">
                  <c:v>#N/A</c:v>
                </c:pt>
                <c:pt idx="7">
                  <c:v>0.12</c:v>
                </c:pt>
                <c:pt idx="8">
                  <c:v>#N/A</c:v>
                </c:pt>
                <c:pt idx="9">
                  <c:v>0.09</c:v>
                </c:pt>
              </c:numCache>
            </c:numRef>
          </c:val>
        </c:ser>
        <c:ser>
          <c:idx val="6"/>
          <c:order val="6"/>
          <c:tx>
            <c:strRef>
              <c:f>データシート!$A$33</c:f>
              <c:strCache>
                <c:ptCount val="1"/>
                <c:pt idx="0">
                  <c:v>相良村農業集落排水特別会計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0.13</c:v>
                </c:pt>
                <c:pt idx="2">
                  <c:v>#N/A</c:v>
                </c:pt>
                <c:pt idx="3">
                  <c:v>0.2</c:v>
                </c:pt>
                <c:pt idx="4">
                  <c:v>#N/A</c:v>
                </c:pt>
                <c:pt idx="5">
                  <c:v>0.12</c:v>
                </c:pt>
                <c:pt idx="6">
                  <c:v>#N/A</c:v>
                </c:pt>
                <c:pt idx="7">
                  <c:v>0.1</c:v>
                </c:pt>
                <c:pt idx="8">
                  <c:v>#N/A</c:v>
                </c:pt>
                <c:pt idx="9">
                  <c:v>0.14000000000000001</c:v>
                </c:pt>
              </c:numCache>
            </c:numRef>
          </c:val>
        </c:ser>
        <c:ser>
          <c:idx val="7"/>
          <c:order val="7"/>
          <c:tx>
            <c:strRef>
              <c:f>データシート!$A$34</c:f>
              <c:strCache>
                <c:ptCount val="1"/>
                <c:pt idx="0">
                  <c:v>相良村介護保険特別会計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1.32</c:v>
                </c:pt>
                <c:pt idx="2">
                  <c:v>#N/A</c:v>
                </c:pt>
                <c:pt idx="3">
                  <c:v>1.1499999999999999</c:v>
                </c:pt>
                <c:pt idx="4">
                  <c:v>#N/A</c:v>
                </c:pt>
                <c:pt idx="5">
                  <c:v>1.1100000000000001</c:v>
                </c:pt>
                <c:pt idx="6">
                  <c:v>#N/A</c:v>
                </c:pt>
                <c:pt idx="7">
                  <c:v>1.61</c:v>
                </c:pt>
                <c:pt idx="8">
                  <c:v>#N/A</c:v>
                </c:pt>
                <c:pt idx="9">
                  <c:v>1.85</c:v>
                </c:pt>
              </c:numCache>
            </c:numRef>
          </c:val>
        </c:ser>
        <c:ser>
          <c:idx val="8"/>
          <c:order val="8"/>
          <c:tx>
            <c:strRef>
              <c:f>データシート!$A$35</c:f>
              <c:strCache>
                <c:ptCount val="1"/>
                <c:pt idx="0">
                  <c:v>相良村国民健康保険特別会計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2.4300000000000002</c:v>
                </c:pt>
                <c:pt idx="2">
                  <c:v>#N/A</c:v>
                </c:pt>
                <c:pt idx="3">
                  <c:v>2.09</c:v>
                </c:pt>
                <c:pt idx="4">
                  <c:v>#N/A</c:v>
                </c:pt>
                <c:pt idx="5">
                  <c:v>3.35</c:v>
                </c:pt>
                <c:pt idx="6">
                  <c:v>#N/A</c:v>
                </c:pt>
                <c:pt idx="7">
                  <c:v>3.23</c:v>
                </c:pt>
                <c:pt idx="8">
                  <c:v>#N/A</c:v>
                </c:pt>
                <c:pt idx="9">
                  <c:v>3.16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8.6999999999999993</c:v>
                </c:pt>
                <c:pt idx="2">
                  <c:v>#N/A</c:v>
                </c:pt>
                <c:pt idx="3">
                  <c:v>10.53</c:v>
                </c:pt>
                <c:pt idx="4">
                  <c:v>#N/A</c:v>
                </c:pt>
                <c:pt idx="5">
                  <c:v>9.5299999999999994</c:v>
                </c:pt>
                <c:pt idx="6">
                  <c:v>#N/A</c:v>
                </c:pt>
                <c:pt idx="7">
                  <c:v>5.51</c:v>
                </c:pt>
                <c:pt idx="8">
                  <c:v>#N/A</c:v>
                </c:pt>
                <c:pt idx="9">
                  <c:v>5.99</c:v>
                </c:pt>
              </c:numCache>
            </c:numRef>
          </c:val>
        </c:ser>
        <c:dLbls>
          <c:showLegendKey val="0"/>
          <c:showVal val="0"/>
          <c:showCatName val="0"/>
          <c:showSerName val="0"/>
          <c:showPercent val="0"/>
          <c:showBubbleSize val="0"/>
        </c:dLbls>
        <c:gapWidth val="150"/>
        <c:overlap val="100"/>
        <c:axId val="128651648"/>
        <c:axId val="128653184"/>
      </c:barChart>
      <c:catAx>
        <c:axId val="128651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653184"/>
        <c:crosses val="autoZero"/>
        <c:auto val="1"/>
        <c:lblAlgn val="ctr"/>
        <c:lblOffset val="100"/>
        <c:tickLblSkip val="1"/>
        <c:tickMarkSkip val="1"/>
        <c:noMultiLvlLbl val="0"/>
      </c:catAx>
      <c:valAx>
        <c:axId val="128653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651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473</c:v>
                </c:pt>
                <c:pt idx="5">
                  <c:v>482</c:v>
                </c:pt>
                <c:pt idx="8">
                  <c:v>458</c:v>
                </c:pt>
                <c:pt idx="11">
                  <c:v>426</c:v>
                </c:pt>
                <c:pt idx="14">
                  <c:v>404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25</c:v>
                </c:pt>
                <c:pt idx="3">
                  <c:v>28</c:v>
                </c:pt>
                <c:pt idx="6">
                  <c:v>29</c:v>
                </c:pt>
                <c:pt idx="9">
                  <c:v>28</c:v>
                </c:pt>
                <c:pt idx="12">
                  <c:v>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234</c:v>
                </c:pt>
                <c:pt idx="3">
                  <c:v>244</c:v>
                </c:pt>
                <c:pt idx="6">
                  <c:v>245</c:v>
                </c:pt>
                <c:pt idx="9">
                  <c:v>241</c:v>
                </c:pt>
                <c:pt idx="12">
                  <c:v>229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435</c:v>
                </c:pt>
                <c:pt idx="3">
                  <c:v>435</c:v>
                </c:pt>
                <c:pt idx="6">
                  <c:v>391</c:v>
                </c:pt>
                <c:pt idx="9">
                  <c:v>343</c:v>
                </c:pt>
                <c:pt idx="12">
                  <c:v>329</c:v>
                </c:pt>
              </c:numCache>
            </c:numRef>
          </c:val>
        </c:ser>
        <c:dLbls>
          <c:showLegendKey val="0"/>
          <c:showVal val="0"/>
          <c:showCatName val="0"/>
          <c:showSerName val="0"/>
          <c:showPercent val="0"/>
          <c:showBubbleSize val="0"/>
        </c:dLbls>
        <c:gapWidth val="100"/>
        <c:overlap val="100"/>
        <c:axId val="127691392"/>
        <c:axId val="1277222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221</c:v>
                </c:pt>
                <c:pt idx="2">
                  <c:v>#N/A</c:v>
                </c:pt>
                <c:pt idx="3">
                  <c:v>#N/A</c:v>
                </c:pt>
                <c:pt idx="4">
                  <c:v>225</c:v>
                </c:pt>
                <c:pt idx="5">
                  <c:v>#N/A</c:v>
                </c:pt>
                <c:pt idx="6">
                  <c:v>#N/A</c:v>
                </c:pt>
                <c:pt idx="7">
                  <c:v>207</c:v>
                </c:pt>
                <c:pt idx="8">
                  <c:v>#N/A</c:v>
                </c:pt>
                <c:pt idx="9">
                  <c:v>#N/A</c:v>
                </c:pt>
                <c:pt idx="10">
                  <c:v>186</c:v>
                </c:pt>
                <c:pt idx="11">
                  <c:v>#N/A</c:v>
                </c:pt>
                <c:pt idx="12">
                  <c:v>#N/A</c:v>
                </c:pt>
                <c:pt idx="13">
                  <c:v>182</c:v>
                </c:pt>
                <c:pt idx="14">
                  <c:v>#N/A</c:v>
                </c:pt>
              </c:numCache>
            </c:numRef>
          </c:val>
          <c:smooth val="0"/>
        </c:ser>
        <c:dLbls>
          <c:showLegendKey val="0"/>
          <c:showVal val="0"/>
          <c:showCatName val="0"/>
          <c:showSerName val="0"/>
          <c:showPercent val="0"/>
          <c:showBubbleSize val="0"/>
        </c:dLbls>
        <c:marker val="1"/>
        <c:smooth val="0"/>
        <c:axId val="127691392"/>
        <c:axId val="127722240"/>
      </c:lineChart>
      <c:catAx>
        <c:axId val="127691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722240"/>
        <c:crosses val="autoZero"/>
        <c:auto val="1"/>
        <c:lblAlgn val="ctr"/>
        <c:lblOffset val="100"/>
        <c:tickLblSkip val="1"/>
        <c:tickMarkSkip val="1"/>
        <c:noMultiLvlLbl val="0"/>
      </c:catAx>
      <c:valAx>
        <c:axId val="127722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691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3295</c:v>
                </c:pt>
                <c:pt idx="5">
                  <c:v>3052</c:v>
                </c:pt>
                <c:pt idx="8">
                  <c:v>2944</c:v>
                </c:pt>
                <c:pt idx="11">
                  <c:v>2865</c:v>
                </c:pt>
                <c:pt idx="14">
                  <c:v>2781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286</c:v>
                </c:pt>
                <c:pt idx="5">
                  <c:v>272</c:v>
                </c:pt>
                <c:pt idx="8">
                  <c:v>239</c:v>
                </c:pt>
                <c:pt idx="11">
                  <c:v>265</c:v>
                </c:pt>
                <c:pt idx="14">
                  <c:v>213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996</c:v>
                </c:pt>
                <c:pt idx="5">
                  <c:v>1259</c:v>
                </c:pt>
                <c:pt idx="8">
                  <c:v>1414</c:v>
                </c:pt>
                <c:pt idx="11">
                  <c:v>1636</c:v>
                </c:pt>
                <c:pt idx="14">
                  <c:v>1697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812</c:v>
                </c:pt>
                <c:pt idx="3">
                  <c:v>863</c:v>
                </c:pt>
                <c:pt idx="6">
                  <c:v>727</c:v>
                </c:pt>
                <c:pt idx="9">
                  <c:v>473</c:v>
                </c:pt>
                <c:pt idx="12">
                  <c:v>443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190</c:v>
                </c:pt>
                <c:pt idx="3">
                  <c:v>168</c:v>
                </c:pt>
                <c:pt idx="6">
                  <c:v>238</c:v>
                </c:pt>
                <c:pt idx="9">
                  <c:v>140</c:v>
                </c:pt>
                <c:pt idx="12">
                  <c:v>159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2626</c:v>
                </c:pt>
                <c:pt idx="3">
                  <c:v>2491</c:v>
                </c:pt>
                <c:pt idx="6">
                  <c:v>2300</c:v>
                </c:pt>
                <c:pt idx="9">
                  <c:v>2098</c:v>
                </c:pt>
                <c:pt idx="12">
                  <c:v>1917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3333</c:v>
                </c:pt>
                <c:pt idx="3">
                  <c:v>3155</c:v>
                </c:pt>
                <c:pt idx="6">
                  <c:v>3005</c:v>
                </c:pt>
                <c:pt idx="9">
                  <c:v>2983</c:v>
                </c:pt>
                <c:pt idx="12">
                  <c:v>2937</c:v>
                </c:pt>
              </c:numCache>
            </c:numRef>
          </c:val>
        </c:ser>
        <c:dLbls>
          <c:showLegendKey val="0"/>
          <c:showVal val="0"/>
          <c:showCatName val="0"/>
          <c:showSerName val="0"/>
          <c:showPercent val="0"/>
          <c:showBubbleSize val="0"/>
        </c:dLbls>
        <c:gapWidth val="100"/>
        <c:overlap val="100"/>
        <c:axId val="109609728"/>
        <c:axId val="1096116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2385</c:v>
                </c:pt>
                <c:pt idx="2">
                  <c:v>#N/A</c:v>
                </c:pt>
                <c:pt idx="3">
                  <c:v>#N/A</c:v>
                </c:pt>
                <c:pt idx="4">
                  <c:v>2094</c:v>
                </c:pt>
                <c:pt idx="5">
                  <c:v>#N/A</c:v>
                </c:pt>
                <c:pt idx="6">
                  <c:v>#N/A</c:v>
                </c:pt>
                <c:pt idx="7">
                  <c:v>1673</c:v>
                </c:pt>
                <c:pt idx="8">
                  <c:v>#N/A</c:v>
                </c:pt>
                <c:pt idx="9">
                  <c:v>#N/A</c:v>
                </c:pt>
                <c:pt idx="10">
                  <c:v>929</c:v>
                </c:pt>
                <c:pt idx="11">
                  <c:v>#N/A</c:v>
                </c:pt>
                <c:pt idx="12">
                  <c:v>#N/A</c:v>
                </c:pt>
                <c:pt idx="13">
                  <c:v>764</c:v>
                </c:pt>
                <c:pt idx="14">
                  <c:v>#N/A</c:v>
                </c:pt>
              </c:numCache>
            </c:numRef>
          </c:val>
          <c:smooth val="0"/>
        </c:ser>
        <c:dLbls>
          <c:showLegendKey val="0"/>
          <c:showVal val="0"/>
          <c:showCatName val="0"/>
          <c:showSerName val="0"/>
          <c:showPercent val="0"/>
          <c:showBubbleSize val="0"/>
        </c:dLbls>
        <c:marker val="1"/>
        <c:smooth val="0"/>
        <c:axId val="109609728"/>
        <c:axId val="109611648"/>
      </c:lineChart>
      <c:catAx>
        <c:axId val="109609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9611648"/>
        <c:crosses val="autoZero"/>
        <c:auto val="1"/>
        <c:lblAlgn val="ctr"/>
        <c:lblOffset val="100"/>
        <c:tickLblSkip val="1"/>
        <c:tickMarkSkip val="1"/>
        <c:noMultiLvlLbl val="0"/>
      </c:catAx>
      <c:valAx>
        <c:axId val="109611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609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熊本県相良村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4,818
4,804
94.54
3,691,297
3,545,961
132,049
2,201,720
2,936,745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42.2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人口の減少や高齢化による所得減少に加え、主要産業の農業が低迷していることなどから、自主財源が少なく財政基盤が弱い状況にある。</a:t>
          </a:r>
          <a:endParaRPr kumimoji="1" lang="en-US" altLang="ja-JP" sz="1300">
            <a:latin typeface="ＭＳ Ｐゴシック"/>
          </a:endParaRPr>
        </a:p>
        <a:p>
          <a:r>
            <a:rPr kumimoji="1" lang="ja-JP" altLang="en-US" sz="1300">
              <a:latin typeface="ＭＳ Ｐゴシック"/>
            </a:rPr>
            <a:t>　今後は、農業以外での雇用・収入の確保、税収確保に努め財政基盤の強化を図る。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27215</xdr:rowOff>
    </xdr:from>
    <xdr:to>
      <xdr:col>7</xdr:col>
      <xdr:colOff>152400</xdr:colOff>
      <xdr:row>44</xdr:row>
      <xdr:rowOff>27215</xdr:rowOff>
    </xdr:to>
    <xdr:cxnSp macro="">
      <xdr:nvCxnSpPr>
        <xdr:cNvPr id="68" name="直線コネクタ 67"/>
        <xdr:cNvCxnSpPr/>
      </xdr:nvCxnSpPr>
      <xdr:spPr>
        <a:xfrm>
          <a:off x="4114800" y="75710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69"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27215</xdr:rowOff>
    </xdr:from>
    <xdr:to>
      <xdr:col>6</xdr:col>
      <xdr:colOff>0</xdr:colOff>
      <xdr:row>44</xdr:row>
      <xdr:rowOff>27215</xdr:rowOff>
    </xdr:to>
    <xdr:cxnSp macro="">
      <xdr:nvCxnSpPr>
        <xdr:cNvPr id="71" name="直線コネクタ 70"/>
        <xdr:cNvCxnSpPr/>
      </xdr:nvCxnSpPr>
      <xdr:spPr>
        <a:xfrm>
          <a:off x="3225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3" name="テキスト ボックス 72"/>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9978</xdr:rowOff>
    </xdr:from>
    <xdr:to>
      <xdr:col>4</xdr:col>
      <xdr:colOff>482600</xdr:colOff>
      <xdr:row>44</xdr:row>
      <xdr:rowOff>27215</xdr:rowOff>
    </xdr:to>
    <xdr:cxnSp macro="">
      <xdr:nvCxnSpPr>
        <xdr:cNvPr id="74" name="直線コネクタ 73"/>
        <xdr:cNvCxnSpPr/>
      </xdr:nvCxnSpPr>
      <xdr:spPr>
        <a:xfrm>
          <a:off x="2336800" y="75537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6" name="テキスト ボックス 75"/>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164193</xdr:rowOff>
    </xdr:from>
    <xdr:to>
      <xdr:col>3</xdr:col>
      <xdr:colOff>279400</xdr:colOff>
      <xdr:row>44</xdr:row>
      <xdr:rowOff>9978</xdr:rowOff>
    </xdr:to>
    <xdr:cxnSp macro="">
      <xdr:nvCxnSpPr>
        <xdr:cNvPr id="77" name="直線コネクタ 76"/>
        <xdr:cNvCxnSpPr/>
      </xdr:nvCxnSpPr>
      <xdr:spPr>
        <a:xfrm>
          <a:off x="1447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79" name="テキスト ボックス 78"/>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80" name="フローチャート : 判断 79"/>
        <xdr:cNvSpPr/>
      </xdr:nvSpPr>
      <xdr:spPr>
        <a:xfrm>
          <a:off x="1397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87284</xdr:rowOff>
    </xdr:from>
    <xdr:ext cx="762000" cy="259045"/>
    <xdr:sp macro="" textlink="">
      <xdr:nvSpPr>
        <xdr:cNvPr id="81" name="テキスト ボックス 80"/>
        <xdr:cNvSpPr txBox="1"/>
      </xdr:nvSpPr>
      <xdr:spPr>
        <a:xfrm>
          <a:off x="1066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87" name="円/楕円 86"/>
        <xdr:cNvSpPr/>
      </xdr:nvSpPr>
      <xdr:spPr>
        <a:xfrm>
          <a:off x="4902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164392</xdr:rowOff>
    </xdr:from>
    <xdr:ext cx="762000" cy="259045"/>
    <xdr:sp macro="" textlink="">
      <xdr:nvSpPr>
        <xdr:cNvPr id="88" name="財政力該当値テキスト"/>
        <xdr:cNvSpPr txBox="1"/>
      </xdr:nvSpPr>
      <xdr:spPr>
        <a:xfrm>
          <a:off x="50419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147865</xdr:rowOff>
    </xdr:from>
    <xdr:to>
      <xdr:col>6</xdr:col>
      <xdr:colOff>50800</xdr:colOff>
      <xdr:row>44</xdr:row>
      <xdr:rowOff>78015</xdr:rowOff>
    </xdr:to>
    <xdr:sp macro="" textlink="">
      <xdr:nvSpPr>
        <xdr:cNvPr id="89" name="円/楕円 88"/>
        <xdr:cNvSpPr/>
      </xdr:nvSpPr>
      <xdr:spPr>
        <a:xfrm>
          <a:off x="4064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88192</xdr:rowOff>
    </xdr:from>
    <xdr:ext cx="736600" cy="259045"/>
    <xdr:sp macro="" textlink="">
      <xdr:nvSpPr>
        <xdr:cNvPr id="90" name="テキスト ボックス 89"/>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147865</xdr:rowOff>
    </xdr:from>
    <xdr:to>
      <xdr:col>4</xdr:col>
      <xdr:colOff>533400</xdr:colOff>
      <xdr:row>44</xdr:row>
      <xdr:rowOff>78015</xdr:rowOff>
    </xdr:to>
    <xdr:sp macro="" textlink="">
      <xdr:nvSpPr>
        <xdr:cNvPr id="91" name="円/楕円 90"/>
        <xdr:cNvSpPr/>
      </xdr:nvSpPr>
      <xdr:spPr>
        <a:xfrm>
          <a:off x="3175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62792</xdr:rowOff>
    </xdr:from>
    <xdr:ext cx="762000" cy="259045"/>
    <xdr:sp macro="" textlink="">
      <xdr:nvSpPr>
        <xdr:cNvPr id="92" name="テキスト ボックス 91"/>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130628</xdr:rowOff>
    </xdr:from>
    <xdr:to>
      <xdr:col>3</xdr:col>
      <xdr:colOff>330200</xdr:colOff>
      <xdr:row>44</xdr:row>
      <xdr:rowOff>60778</xdr:rowOff>
    </xdr:to>
    <xdr:sp macro="" textlink="">
      <xdr:nvSpPr>
        <xdr:cNvPr id="93" name="円/楕円 92"/>
        <xdr:cNvSpPr/>
      </xdr:nvSpPr>
      <xdr:spPr>
        <a:xfrm>
          <a:off x="2286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94" name="テキスト ボックス 93"/>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95" name="円/楕円 94"/>
        <xdr:cNvSpPr/>
      </xdr:nvSpPr>
      <xdr:spPr>
        <a:xfrm>
          <a:off x="1397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96" name="テキスト ボックス 95"/>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扶助費、補助費等の増加により、昨年度に比べ５ポイント増加した。</a:t>
          </a:r>
          <a:endParaRPr kumimoji="1" lang="en-US" altLang="ja-JP" sz="1300">
            <a:latin typeface="ＭＳ Ｐゴシック"/>
          </a:endParaRPr>
        </a:p>
        <a:p>
          <a:r>
            <a:rPr kumimoji="1" lang="ja-JP" altLang="en-US" sz="1300">
              <a:latin typeface="ＭＳ Ｐゴシック"/>
            </a:rPr>
            <a:t>公債費については、償還ピークを越え今後も減少が見込まれる。</a:t>
          </a:r>
          <a:endParaRPr kumimoji="1" lang="en-US" altLang="ja-JP" sz="1300">
            <a:latin typeface="ＭＳ Ｐゴシック"/>
          </a:endParaRPr>
        </a:p>
        <a:p>
          <a:r>
            <a:rPr kumimoji="1" lang="ja-JP" altLang="en-US" sz="1300">
              <a:latin typeface="ＭＳ Ｐゴシック"/>
            </a:rPr>
            <a:t>　類似団体と比べ１０．９ポイント上回っており、今後は歳出抑制に努め、更なる経常経費の削減を図る。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90170</xdr:rowOff>
    </xdr:from>
    <xdr:to>
      <xdr:col>7</xdr:col>
      <xdr:colOff>152400</xdr:colOff>
      <xdr:row>64</xdr:row>
      <xdr:rowOff>91077</xdr:rowOff>
    </xdr:to>
    <xdr:cxnSp macro="">
      <xdr:nvCxnSpPr>
        <xdr:cNvPr id="133" name="直線コネクタ 132"/>
        <xdr:cNvCxnSpPr/>
      </xdr:nvCxnSpPr>
      <xdr:spPr>
        <a:xfrm>
          <a:off x="4114800" y="10891520"/>
          <a:ext cx="8382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23965</xdr:rowOff>
    </xdr:from>
    <xdr:ext cx="762000" cy="259045"/>
    <xdr:sp macro="" textlink="">
      <xdr:nvSpPr>
        <xdr:cNvPr id="134" name="財政構造の弾力性平均値テキスト"/>
        <xdr:cNvSpPr txBox="1"/>
      </xdr:nvSpPr>
      <xdr:spPr>
        <a:xfrm>
          <a:off x="5041900" y="10482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35016</xdr:rowOff>
    </xdr:from>
    <xdr:to>
      <xdr:col>6</xdr:col>
      <xdr:colOff>0</xdr:colOff>
      <xdr:row>63</xdr:row>
      <xdr:rowOff>90170</xdr:rowOff>
    </xdr:to>
    <xdr:cxnSp macro="">
      <xdr:nvCxnSpPr>
        <xdr:cNvPr id="136" name="直線コネクタ 135"/>
        <xdr:cNvCxnSpPr/>
      </xdr:nvCxnSpPr>
      <xdr:spPr>
        <a:xfrm>
          <a:off x="3225800" y="10836366"/>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38" name="テキスト ボックス 137"/>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35016</xdr:rowOff>
    </xdr:from>
    <xdr:to>
      <xdr:col>4</xdr:col>
      <xdr:colOff>482600</xdr:colOff>
      <xdr:row>64</xdr:row>
      <xdr:rowOff>104866</xdr:rowOff>
    </xdr:to>
    <xdr:cxnSp macro="">
      <xdr:nvCxnSpPr>
        <xdr:cNvPr id="139" name="直線コネクタ 138"/>
        <xdr:cNvCxnSpPr/>
      </xdr:nvCxnSpPr>
      <xdr:spPr>
        <a:xfrm flipV="1">
          <a:off x="2336800" y="1083636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41" name="テキスト ボックス 140"/>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48804</xdr:rowOff>
    </xdr:from>
    <xdr:to>
      <xdr:col>3</xdr:col>
      <xdr:colOff>279400</xdr:colOff>
      <xdr:row>64</xdr:row>
      <xdr:rowOff>104866</xdr:rowOff>
    </xdr:to>
    <xdr:cxnSp macro="">
      <xdr:nvCxnSpPr>
        <xdr:cNvPr id="142" name="直線コネクタ 141"/>
        <xdr:cNvCxnSpPr/>
      </xdr:nvCxnSpPr>
      <xdr:spPr>
        <a:xfrm>
          <a:off x="1447800" y="10850154"/>
          <a:ext cx="889000" cy="227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127181</xdr:rowOff>
    </xdr:from>
    <xdr:to>
      <xdr:col>2</xdr:col>
      <xdr:colOff>127000</xdr:colOff>
      <xdr:row>62</xdr:row>
      <xdr:rowOff>57331</xdr:rowOff>
    </xdr:to>
    <xdr:sp macro="" textlink="">
      <xdr:nvSpPr>
        <xdr:cNvPr id="145" name="フローチャート : 判断 144"/>
        <xdr:cNvSpPr/>
      </xdr:nvSpPr>
      <xdr:spPr>
        <a:xfrm>
          <a:off x="1397000" y="1058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67508</xdr:rowOff>
    </xdr:from>
    <xdr:ext cx="762000" cy="259045"/>
    <xdr:sp macro="" textlink="">
      <xdr:nvSpPr>
        <xdr:cNvPr id="146" name="テキスト ボックス 145"/>
        <xdr:cNvSpPr txBox="1"/>
      </xdr:nvSpPr>
      <xdr:spPr>
        <a:xfrm>
          <a:off x="1066800" y="1035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40277</xdr:rowOff>
    </xdr:from>
    <xdr:to>
      <xdr:col>7</xdr:col>
      <xdr:colOff>203200</xdr:colOff>
      <xdr:row>64</xdr:row>
      <xdr:rowOff>141877</xdr:rowOff>
    </xdr:to>
    <xdr:sp macro="" textlink="">
      <xdr:nvSpPr>
        <xdr:cNvPr id="152" name="円/楕円 151"/>
        <xdr:cNvSpPr/>
      </xdr:nvSpPr>
      <xdr:spPr>
        <a:xfrm>
          <a:off x="4902200" y="1101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12354</xdr:rowOff>
    </xdr:from>
    <xdr:ext cx="762000" cy="259045"/>
    <xdr:sp macro="" textlink="">
      <xdr:nvSpPr>
        <xdr:cNvPr id="153" name="財政構造の弾力性該当値テキスト"/>
        <xdr:cNvSpPr txBox="1"/>
      </xdr:nvSpPr>
      <xdr:spPr>
        <a:xfrm>
          <a:off x="5041900" y="10985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39370</xdr:rowOff>
    </xdr:from>
    <xdr:to>
      <xdr:col>6</xdr:col>
      <xdr:colOff>50800</xdr:colOff>
      <xdr:row>63</xdr:row>
      <xdr:rowOff>140970</xdr:rowOff>
    </xdr:to>
    <xdr:sp macro="" textlink="">
      <xdr:nvSpPr>
        <xdr:cNvPr id="154" name="円/楕円 153"/>
        <xdr:cNvSpPr/>
      </xdr:nvSpPr>
      <xdr:spPr>
        <a:xfrm>
          <a:off x="4064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125747</xdr:rowOff>
    </xdr:from>
    <xdr:ext cx="736600" cy="259045"/>
    <xdr:sp macro="" textlink="">
      <xdr:nvSpPr>
        <xdr:cNvPr id="155" name="テキスト ボックス 154"/>
        <xdr:cNvSpPr txBox="1"/>
      </xdr:nvSpPr>
      <xdr:spPr>
        <a:xfrm>
          <a:off x="3733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155666</xdr:rowOff>
    </xdr:from>
    <xdr:to>
      <xdr:col>4</xdr:col>
      <xdr:colOff>533400</xdr:colOff>
      <xdr:row>63</xdr:row>
      <xdr:rowOff>85816</xdr:rowOff>
    </xdr:to>
    <xdr:sp macro="" textlink="">
      <xdr:nvSpPr>
        <xdr:cNvPr id="156" name="円/楕円 155"/>
        <xdr:cNvSpPr/>
      </xdr:nvSpPr>
      <xdr:spPr>
        <a:xfrm>
          <a:off x="3175000" y="1078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70593</xdr:rowOff>
    </xdr:from>
    <xdr:ext cx="762000" cy="259045"/>
    <xdr:sp macro="" textlink="">
      <xdr:nvSpPr>
        <xdr:cNvPr id="157" name="テキスト ボックス 156"/>
        <xdr:cNvSpPr txBox="1"/>
      </xdr:nvSpPr>
      <xdr:spPr>
        <a:xfrm>
          <a:off x="2844800" y="10871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54066</xdr:rowOff>
    </xdr:from>
    <xdr:to>
      <xdr:col>3</xdr:col>
      <xdr:colOff>330200</xdr:colOff>
      <xdr:row>64</xdr:row>
      <xdr:rowOff>155666</xdr:rowOff>
    </xdr:to>
    <xdr:sp macro="" textlink="">
      <xdr:nvSpPr>
        <xdr:cNvPr id="158" name="円/楕円 157"/>
        <xdr:cNvSpPr/>
      </xdr:nvSpPr>
      <xdr:spPr>
        <a:xfrm>
          <a:off x="2286000" y="11026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140443</xdr:rowOff>
    </xdr:from>
    <xdr:ext cx="762000" cy="259045"/>
    <xdr:sp macro="" textlink="">
      <xdr:nvSpPr>
        <xdr:cNvPr id="159" name="テキスト ボックス 158"/>
        <xdr:cNvSpPr txBox="1"/>
      </xdr:nvSpPr>
      <xdr:spPr>
        <a:xfrm>
          <a:off x="1955800" y="1111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169454</xdr:rowOff>
    </xdr:from>
    <xdr:to>
      <xdr:col>2</xdr:col>
      <xdr:colOff>127000</xdr:colOff>
      <xdr:row>63</xdr:row>
      <xdr:rowOff>99604</xdr:rowOff>
    </xdr:to>
    <xdr:sp macro="" textlink="">
      <xdr:nvSpPr>
        <xdr:cNvPr id="160" name="円/楕円 159"/>
        <xdr:cNvSpPr/>
      </xdr:nvSpPr>
      <xdr:spPr>
        <a:xfrm>
          <a:off x="13970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84381</xdr:rowOff>
    </xdr:from>
    <xdr:ext cx="762000" cy="259045"/>
    <xdr:sp macro="" textlink="">
      <xdr:nvSpPr>
        <xdr:cNvPr id="161" name="テキスト ボックス 160"/>
        <xdr:cNvSpPr txBox="1"/>
      </xdr:nvSpPr>
      <xdr:spPr>
        <a:xfrm>
          <a:off x="1066800" y="1088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[203,581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117,799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昨年度に比べ１７，９８１円増加しているが、類似団体と比べ１７７，２９５円下回っている。</a:t>
          </a:r>
          <a:endParaRPr kumimoji="1" lang="en-US" altLang="ja-JP" sz="1300">
            <a:latin typeface="ＭＳ Ｐゴシック"/>
          </a:endParaRPr>
        </a:p>
        <a:p>
          <a:r>
            <a:rPr kumimoji="1" lang="ja-JP" altLang="en-US" sz="1300">
              <a:latin typeface="ＭＳ Ｐゴシック"/>
            </a:rPr>
            <a:t>　今後、公共施設等の老朽化により維持補修費の増加が見込まれるが、公共施設等総合管理計画の策定により計画的な補修が必要となる。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162024</xdr:rowOff>
    </xdr:from>
    <xdr:to>
      <xdr:col>7</xdr:col>
      <xdr:colOff>152400</xdr:colOff>
      <xdr:row>82</xdr:row>
      <xdr:rowOff>14678</xdr:rowOff>
    </xdr:to>
    <xdr:cxnSp macro="">
      <xdr:nvCxnSpPr>
        <xdr:cNvPr id="195" name="直線コネクタ 194"/>
        <xdr:cNvCxnSpPr/>
      </xdr:nvCxnSpPr>
      <xdr:spPr>
        <a:xfrm>
          <a:off x="4114800" y="14049474"/>
          <a:ext cx="838200" cy="24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2179</xdr:rowOff>
    </xdr:from>
    <xdr:ext cx="762000" cy="259045"/>
    <xdr:sp macro="" textlink="">
      <xdr:nvSpPr>
        <xdr:cNvPr id="196" name="人件費・物件費等の状況平均値テキスト"/>
        <xdr:cNvSpPr txBox="1"/>
      </xdr:nvSpPr>
      <xdr:spPr>
        <a:xfrm>
          <a:off x="5041900" y="14232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156708</xdr:rowOff>
    </xdr:from>
    <xdr:to>
      <xdr:col>6</xdr:col>
      <xdr:colOff>0</xdr:colOff>
      <xdr:row>81</xdr:row>
      <xdr:rowOff>162024</xdr:rowOff>
    </xdr:to>
    <xdr:cxnSp macro="">
      <xdr:nvCxnSpPr>
        <xdr:cNvPr id="198" name="直線コネクタ 197"/>
        <xdr:cNvCxnSpPr/>
      </xdr:nvCxnSpPr>
      <xdr:spPr>
        <a:xfrm>
          <a:off x="3225800" y="14044158"/>
          <a:ext cx="889000" cy="5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81926</xdr:rowOff>
    </xdr:from>
    <xdr:ext cx="736600" cy="259045"/>
    <xdr:sp macro="" textlink="">
      <xdr:nvSpPr>
        <xdr:cNvPr id="200" name="テキスト ボックス 199"/>
        <xdr:cNvSpPr txBox="1"/>
      </xdr:nvSpPr>
      <xdr:spPr>
        <a:xfrm>
          <a:off x="3733800" y="143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156708</xdr:rowOff>
    </xdr:from>
    <xdr:to>
      <xdr:col>4</xdr:col>
      <xdr:colOff>482600</xdr:colOff>
      <xdr:row>81</xdr:row>
      <xdr:rowOff>168250</xdr:rowOff>
    </xdr:to>
    <xdr:cxnSp macro="">
      <xdr:nvCxnSpPr>
        <xdr:cNvPr id="201" name="直線コネクタ 200"/>
        <xdr:cNvCxnSpPr/>
      </xdr:nvCxnSpPr>
      <xdr:spPr>
        <a:xfrm flipV="1">
          <a:off x="2336800" y="14044158"/>
          <a:ext cx="889000" cy="11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87636</xdr:rowOff>
    </xdr:from>
    <xdr:ext cx="762000" cy="259045"/>
    <xdr:sp macro="" textlink="">
      <xdr:nvSpPr>
        <xdr:cNvPr id="203" name="テキスト ボックス 202"/>
        <xdr:cNvSpPr txBox="1"/>
      </xdr:nvSpPr>
      <xdr:spPr>
        <a:xfrm>
          <a:off x="2844800" y="1431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150400</xdr:rowOff>
    </xdr:from>
    <xdr:to>
      <xdr:col>3</xdr:col>
      <xdr:colOff>279400</xdr:colOff>
      <xdr:row>81</xdr:row>
      <xdr:rowOff>168250</xdr:rowOff>
    </xdr:to>
    <xdr:cxnSp macro="">
      <xdr:nvCxnSpPr>
        <xdr:cNvPr id="204" name="直線コネクタ 203"/>
        <xdr:cNvCxnSpPr/>
      </xdr:nvCxnSpPr>
      <xdr:spPr>
        <a:xfrm>
          <a:off x="1447800" y="14037850"/>
          <a:ext cx="889000" cy="17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61534</xdr:rowOff>
    </xdr:from>
    <xdr:ext cx="762000" cy="259045"/>
    <xdr:sp macro="" textlink="">
      <xdr:nvSpPr>
        <xdr:cNvPr id="206" name="テキスト ボックス 205"/>
        <xdr:cNvSpPr txBox="1"/>
      </xdr:nvSpPr>
      <xdr:spPr>
        <a:xfrm>
          <a:off x="1955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167250</xdr:rowOff>
    </xdr:from>
    <xdr:to>
      <xdr:col>2</xdr:col>
      <xdr:colOff>127000</xdr:colOff>
      <xdr:row>82</xdr:row>
      <xdr:rowOff>97400</xdr:rowOff>
    </xdr:to>
    <xdr:sp macro="" textlink="">
      <xdr:nvSpPr>
        <xdr:cNvPr id="207" name="フローチャート : 判断 206"/>
        <xdr:cNvSpPr/>
      </xdr:nvSpPr>
      <xdr:spPr>
        <a:xfrm>
          <a:off x="1397000" y="1405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82177</xdr:rowOff>
    </xdr:from>
    <xdr:ext cx="762000" cy="259045"/>
    <xdr:sp macro="" textlink="">
      <xdr:nvSpPr>
        <xdr:cNvPr id="208" name="テキスト ボックス 207"/>
        <xdr:cNvSpPr txBox="1"/>
      </xdr:nvSpPr>
      <xdr:spPr>
        <a:xfrm>
          <a:off x="1066800" y="141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135328</xdr:rowOff>
    </xdr:from>
    <xdr:to>
      <xdr:col>7</xdr:col>
      <xdr:colOff>203200</xdr:colOff>
      <xdr:row>82</xdr:row>
      <xdr:rowOff>65478</xdr:rowOff>
    </xdr:to>
    <xdr:sp macro="" textlink="">
      <xdr:nvSpPr>
        <xdr:cNvPr id="214" name="円/楕円 213"/>
        <xdr:cNvSpPr/>
      </xdr:nvSpPr>
      <xdr:spPr>
        <a:xfrm>
          <a:off x="4902200" y="1402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56605</xdr:rowOff>
    </xdr:from>
    <xdr:ext cx="762000" cy="259045"/>
    <xdr:sp macro="" textlink="">
      <xdr:nvSpPr>
        <xdr:cNvPr id="215" name="人件費・物件費等の状況該当値テキスト"/>
        <xdr:cNvSpPr txBox="1"/>
      </xdr:nvSpPr>
      <xdr:spPr>
        <a:xfrm>
          <a:off x="5041900" y="13944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203,581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111224</xdr:rowOff>
    </xdr:from>
    <xdr:to>
      <xdr:col>6</xdr:col>
      <xdr:colOff>50800</xdr:colOff>
      <xdr:row>82</xdr:row>
      <xdr:rowOff>41374</xdr:rowOff>
    </xdr:to>
    <xdr:sp macro="" textlink="">
      <xdr:nvSpPr>
        <xdr:cNvPr id="216" name="円/楕円 215"/>
        <xdr:cNvSpPr/>
      </xdr:nvSpPr>
      <xdr:spPr>
        <a:xfrm>
          <a:off x="4064000" y="13998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51551</xdr:rowOff>
    </xdr:from>
    <xdr:ext cx="736600" cy="259045"/>
    <xdr:sp macro="" textlink="">
      <xdr:nvSpPr>
        <xdr:cNvPr id="217" name="テキスト ボックス 216"/>
        <xdr:cNvSpPr txBox="1"/>
      </xdr:nvSpPr>
      <xdr:spPr>
        <a:xfrm>
          <a:off x="3733800" y="1376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185,600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105908</xdr:rowOff>
    </xdr:from>
    <xdr:to>
      <xdr:col>4</xdr:col>
      <xdr:colOff>533400</xdr:colOff>
      <xdr:row>82</xdr:row>
      <xdr:rowOff>36058</xdr:rowOff>
    </xdr:to>
    <xdr:sp macro="" textlink="">
      <xdr:nvSpPr>
        <xdr:cNvPr id="218" name="円/楕円 217"/>
        <xdr:cNvSpPr/>
      </xdr:nvSpPr>
      <xdr:spPr>
        <a:xfrm>
          <a:off x="3175000" y="13993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46235</xdr:rowOff>
    </xdr:from>
    <xdr:ext cx="762000" cy="259045"/>
    <xdr:sp macro="" textlink="">
      <xdr:nvSpPr>
        <xdr:cNvPr id="219" name="テキスト ボックス 218"/>
        <xdr:cNvSpPr txBox="1"/>
      </xdr:nvSpPr>
      <xdr:spPr>
        <a:xfrm>
          <a:off x="2844800" y="1376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181,635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117450</xdr:rowOff>
    </xdr:from>
    <xdr:to>
      <xdr:col>3</xdr:col>
      <xdr:colOff>330200</xdr:colOff>
      <xdr:row>82</xdr:row>
      <xdr:rowOff>47600</xdr:rowOff>
    </xdr:to>
    <xdr:sp macro="" textlink="">
      <xdr:nvSpPr>
        <xdr:cNvPr id="220" name="円/楕円 219"/>
        <xdr:cNvSpPr/>
      </xdr:nvSpPr>
      <xdr:spPr>
        <a:xfrm>
          <a:off x="2286000" y="1400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57777</xdr:rowOff>
    </xdr:from>
    <xdr:ext cx="762000" cy="259045"/>
    <xdr:sp macro="" textlink="">
      <xdr:nvSpPr>
        <xdr:cNvPr id="221" name="テキスト ボックス 220"/>
        <xdr:cNvSpPr txBox="1"/>
      </xdr:nvSpPr>
      <xdr:spPr>
        <a:xfrm>
          <a:off x="1955800" y="137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190,245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99600</xdr:rowOff>
    </xdr:from>
    <xdr:to>
      <xdr:col>2</xdr:col>
      <xdr:colOff>127000</xdr:colOff>
      <xdr:row>82</xdr:row>
      <xdr:rowOff>29750</xdr:rowOff>
    </xdr:to>
    <xdr:sp macro="" textlink="">
      <xdr:nvSpPr>
        <xdr:cNvPr id="222" name="円/楕円 221"/>
        <xdr:cNvSpPr/>
      </xdr:nvSpPr>
      <xdr:spPr>
        <a:xfrm>
          <a:off x="1397000" y="1398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39927</xdr:rowOff>
    </xdr:from>
    <xdr:ext cx="762000" cy="259045"/>
    <xdr:sp macro="" textlink="">
      <xdr:nvSpPr>
        <xdr:cNvPr id="223" name="テキスト ボックス 222"/>
        <xdr:cNvSpPr txBox="1"/>
      </xdr:nvSpPr>
      <xdr:spPr>
        <a:xfrm>
          <a:off x="1066800" y="1375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176,929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従来より、国等の動向に準じて給与体系の見直しを行っており、概ね類似団体と同水準で推移している。</a:t>
          </a:r>
          <a:endParaRPr kumimoji="1" lang="en-US" altLang="ja-JP" sz="1300">
            <a:latin typeface="ＭＳ Ｐゴシック"/>
          </a:endParaRPr>
        </a:p>
        <a:p>
          <a:r>
            <a:rPr kumimoji="1" lang="ja-JP" altLang="en-US" sz="1300">
              <a:latin typeface="ＭＳ Ｐゴシック"/>
            </a:rPr>
            <a:t>今後も人事管理を進めながら、給与水準の確保に努める。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33232</xdr:rowOff>
    </xdr:from>
    <xdr:to>
      <xdr:col>24</xdr:col>
      <xdr:colOff>558800</xdr:colOff>
      <xdr:row>86</xdr:row>
      <xdr:rowOff>105621</xdr:rowOff>
    </xdr:to>
    <xdr:cxnSp macro="">
      <xdr:nvCxnSpPr>
        <xdr:cNvPr id="257" name="直線コネクタ 256"/>
        <xdr:cNvCxnSpPr/>
      </xdr:nvCxnSpPr>
      <xdr:spPr>
        <a:xfrm flipV="1">
          <a:off x="16179800" y="14777932"/>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154111</xdr:rowOff>
    </xdr:from>
    <xdr:ext cx="762000" cy="259045"/>
    <xdr:sp macro="" textlink="">
      <xdr:nvSpPr>
        <xdr:cNvPr id="258" name="給与水準   （国との比較）平均値テキスト"/>
        <xdr:cNvSpPr txBox="1"/>
      </xdr:nvSpPr>
      <xdr:spPr>
        <a:xfrm>
          <a:off x="17106900" y="14727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105621</xdr:rowOff>
    </xdr:from>
    <xdr:to>
      <xdr:col>23</xdr:col>
      <xdr:colOff>406400</xdr:colOff>
      <xdr:row>88</xdr:row>
      <xdr:rowOff>88477</xdr:rowOff>
    </xdr:to>
    <xdr:cxnSp macro="">
      <xdr:nvCxnSpPr>
        <xdr:cNvPr id="260" name="直線コネクタ 259"/>
        <xdr:cNvCxnSpPr/>
      </xdr:nvCxnSpPr>
      <xdr:spPr>
        <a:xfrm flipV="1">
          <a:off x="15290800" y="14850321"/>
          <a:ext cx="889000" cy="325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106273</xdr:rowOff>
    </xdr:from>
    <xdr:ext cx="736600" cy="259045"/>
    <xdr:sp macro="" textlink="">
      <xdr:nvSpPr>
        <xdr:cNvPr id="262" name="テキスト ボックス 261"/>
        <xdr:cNvSpPr txBox="1"/>
      </xdr:nvSpPr>
      <xdr:spPr>
        <a:xfrm>
          <a:off x="15798800" y="1450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52282</xdr:rowOff>
    </xdr:from>
    <xdr:to>
      <xdr:col>22</xdr:col>
      <xdr:colOff>203200</xdr:colOff>
      <xdr:row>88</xdr:row>
      <xdr:rowOff>88477</xdr:rowOff>
    </xdr:to>
    <xdr:cxnSp macro="">
      <xdr:nvCxnSpPr>
        <xdr:cNvPr id="263" name="直線コネクタ 262"/>
        <xdr:cNvCxnSpPr/>
      </xdr:nvCxnSpPr>
      <xdr:spPr>
        <a:xfrm>
          <a:off x="14401800" y="15139882"/>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73041</xdr:rowOff>
    </xdr:from>
    <xdr:ext cx="762000" cy="259045"/>
    <xdr:sp macro="" textlink="">
      <xdr:nvSpPr>
        <xdr:cNvPr id="265" name="テキスト ボックス 264"/>
        <xdr:cNvSpPr txBox="1"/>
      </xdr:nvSpPr>
      <xdr:spPr>
        <a:xfrm>
          <a:off x="14909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49318</xdr:rowOff>
    </xdr:from>
    <xdr:to>
      <xdr:col>21</xdr:col>
      <xdr:colOff>0</xdr:colOff>
      <xdr:row>88</xdr:row>
      <xdr:rowOff>52282</xdr:rowOff>
    </xdr:to>
    <xdr:cxnSp macro="">
      <xdr:nvCxnSpPr>
        <xdr:cNvPr id="266" name="直線コネクタ 265"/>
        <xdr:cNvCxnSpPr/>
      </xdr:nvCxnSpPr>
      <xdr:spPr>
        <a:xfrm>
          <a:off x="13512800" y="14794018"/>
          <a:ext cx="889000" cy="34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64998</xdr:rowOff>
    </xdr:from>
    <xdr:ext cx="762000" cy="259045"/>
    <xdr:sp macro="" textlink="">
      <xdr:nvSpPr>
        <xdr:cNvPr id="268" name="テキスト ボックス 267"/>
        <xdr:cNvSpPr txBox="1"/>
      </xdr:nvSpPr>
      <xdr:spPr>
        <a:xfrm>
          <a:off x="14020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6562</xdr:rowOff>
    </xdr:from>
    <xdr:to>
      <xdr:col>19</xdr:col>
      <xdr:colOff>533400</xdr:colOff>
      <xdr:row>86</xdr:row>
      <xdr:rowOff>108162</xdr:rowOff>
    </xdr:to>
    <xdr:sp macro="" textlink="">
      <xdr:nvSpPr>
        <xdr:cNvPr id="269" name="フローチャート : 判断 268"/>
        <xdr:cNvSpPr/>
      </xdr:nvSpPr>
      <xdr:spPr>
        <a:xfrm>
          <a:off x="13462000" y="14751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92939</xdr:rowOff>
    </xdr:from>
    <xdr:ext cx="762000" cy="259045"/>
    <xdr:sp macro="" textlink="">
      <xdr:nvSpPr>
        <xdr:cNvPr id="270" name="テキスト ボックス 269"/>
        <xdr:cNvSpPr txBox="1"/>
      </xdr:nvSpPr>
      <xdr:spPr>
        <a:xfrm>
          <a:off x="13131800" y="14837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153882</xdr:rowOff>
    </xdr:from>
    <xdr:to>
      <xdr:col>24</xdr:col>
      <xdr:colOff>609600</xdr:colOff>
      <xdr:row>86</xdr:row>
      <xdr:rowOff>84032</xdr:rowOff>
    </xdr:to>
    <xdr:sp macro="" textlink="">
      <xdr:nvSpPr>
        <xdr:cNvPr id="276" name="円/楕円 275"/>
        <xdr:cNvSpPr/>
      </xdr:nvSpPr>
      <xdr:spPr>
        <a:xfrm>
          <a:off x="16967200" y="14727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170409</xdr:rowOff>
    </xdr:from>
    <xdr:ext cx="762000" cy="259045"/>
    <xdr:sp macro="" textlink="">
      <xdr:nvSpPr>
        <xdr:cNvPr id="277" name="給与水準   （国との比較）該当値テキスト"/>
        <xdr:cNvSpPr txBox="1"/>
      </xdr:nvSpPr>
      <xdr:spPr>
        <a:xfrm>
          <a:off x="17106900" y="1457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54821</xdr:rowOff>
    </xdr:from>
    <xdr:to>
      <xdr:col>23</xdr:col>
      <xdr:colOff>457200</xdr:colOff>
      <xdr:row>86</xdr:row>
      <xdr:rowOff>156421</xdr:rowOff>
    </xdr:to>
    <xdr:sp macro="" textlink="">
      <xdr:nvSpPr>
        <xdr:cNvPr id="278" name="円/楕円 277"/>
        <xdr:cNvSpPr/>
      </xdr:nvSpPr>
      <xdr:spPr>
        <a:xfrm>
          <a:off x="16129000" y="1479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141198</xdr:rowOff>
    </xdr:from>
    <xdr:ext cx="736600" cy="259045"/>
    <xdr:sp macro="" textlink="">
      <xdr:nvSpPr>
        <xdr:cNvPr id="279" name="テキスト ボックス 278"/>
        <xdr:cNvSpPr txBox="1"/>
      </xdr:nvSpPr>
      <xdr:spPr>
        <a:xfrm>
          <a:off x="15798800" y="148858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37677</xdr:rowOff>
    </xdr:from>
    <xdr:to>
      <xdr:col>22</xdr:col>
      <xdr:colOff>254000</xdr:colOff>
      <xdr:row>88</xdr:row>
      <xdr:rowOff>139277</xdr:rowOff>
    </xdr:to>
    <xdr:sp macro="" textlink="">
      <xdr:nvSpPr>
        <xdr:cNvPr id="280" name="円/楕円 279"/>
        <xdr:cNvSpPr/>
      </xdr:nvSpPr>
      <xdr:spPr>
        <a:xfrm>
          <a:off x="15240000" y="1512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81" name="テキスト ボックス 280"/>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1482</xdr:rowOff>
    </xdr:from>
    <xdr:to>
      <xdr:col>21</xdr:col>
      <xdr:colOff>50800</xdr:colOff>
      <xdr:row>88</xdr:row>
      <xdr:rowOff>103082</xdr:rowOff>
    </xdr:to>
    <xdr:sp macro="" textlink="">
      <xdr:nvSpPr>
        <xdr:cNvPr id="282" name="円/楕円 281"/>
        <xdr:cNvSpPr/>
      </xdr:nvSpPr>
      <xdr:spPr>
        <a:xfrm>
          <a:off x="14351000" y="15089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87859</xdr:rowOff>
    </xdr:from>
    <xdr:ext cx="762000" cy="259045"/>
    <xdr:sp macro="" textlink="">
      <xdr:nvSpPr>
        <xdr:cNvPr id="283" name="テキスト ボックス 282"/>
        <xdr:cNvSpPr txBox="1"/>
      </xdr:nvSpPr>
      <xdr:spPr>
        <a:xfrm>
          <a:off x="14020800" y="15175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169968</xdr:rowOff>
    </xdr:from>
    <xdr:to>
      <xdr:col>19</xdr:col>
      <xdr:colOff>533400</xdr:colOff>
      <xdr:row>86</xdr:row>
      <xdr:rowOff>100118</xdr:rowOff>
    </xdr:to>
    <xdr:sp macro="" textlink="">
      <xdr:nvSpPr>
        <xdr:cNvPr id="284" name="円/楕円 283"/>
        <xdr:cNvSpPr/>
      </xdr:nvSpPr>
      <xdr:spPr>
        <a:xfrm>
          <a:off x="13462000" y="14743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110295</xdr:rowOff>
    </xdr:from>
    <xdr:ext cx="762000" cy="259045"/>
    <xdr:sp macro="" textlink="">
      <xdr:nvSpPr>
        <xdr:cNvPr id="285" name="テキスト ボックス 284"/>
        <xdr:cNvSpPr txBox="1"/>
      </xdr:nvSpPr>
      <xdr:spPr>
        <a:xfrm>
          <a:off x="13131800" y="14512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昨年度比０．５１人増となっているが、近年は横ばい状態が続いている。</a:t>
          </a:r>
          <a:endParaRPr kumimoji="1" lang="en-US" altLang="ja-JP" sz="1300">
            <a:latin typeface="ＭＳ Ｐゴシック"/>
          </a:endParaRPr>
        </a:p>
        <a:p>
          <a:r>
            <a:rPr kumimoji="1" lang="ja-JP" altLang="en-US" sz="1300">
              <a:latin typeface="ＭＳ Ｐゴシック"/>
            </a:rPr>
            <a:t>類似団体と比べると９．０６人下回っている。</a:t>
          </a:r>
          <a:endParaRPr kumimoji="1" lang="en-US" altLang="ja-JP" sz="1300">
            <a:latin typeface="ＭＳ Ｐゴシック"/>
          </a:endParaRPr>
        </a:p>
        <a:p>
          <a:r>
            <a:rPr kumimoji="1" lang="ja-JP" altLang="en-US" sz="1300">
              <a:latin typeface="ＭＳ Ｐゴシック"/>
            </a:rPr>
            <a:t>　今後も適正な定員管理に努める。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62319</xdr:rowOff>
    </xdr:from>
    <xdr:to>
      <xdr:col>24</xdr:col>
      <xdr:colOff>558800</xdr:colOff>
      <xdr:row>60</xdr:row>
      <xdr:rowOff>74625</xdr:rowOff>
    </xdr:to>
    <xdr:cxnSp macro="">
      <xdr:nvCxnSpPr>
        <xdr:cNvPr id="317" name="直線コネクタ 316"/>
        <xdr:cNvCxnSpPr/>
      </xdr:nvCxnSpPr>
      <xdr:spPr>
        <a:xfrm>
          <a:off x="16179800" y="10349319"/>
          <a:ext cx="838200" cy="12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43070</xdr:rowOff>
    </xdr:from>
    <xdr:ext cx="762000" cy="259045"/>
    <xdr:sp macro="" textlink="">
      <xdr:nvSpPr>
        <xdr:cNvPr id="318" name="定員管理の状況平均値テキスト"/>
        <xdr:cNvSpPr txBox="1"/>
      </xdr:nvSpPr>
      <xdr:spPr>
        <a:xfrm>
          <a:off x="17106900" y="10501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57493</xdr:rowOff>
    </xdr:from>
    <xdr:to>
      <xdr:col>23</xdr:col>
      <xdr:colOff>406400</xdr:colOff>
      <xdr:row>60</xdr:row>
      <xdr:rowOff>62319</xdr:rowOff>
    </xdr:to>
    <xdr:cxnSp macro="">
      <xdr:nvCxnSpPr>
        <xdr:cNvPr id="320" name="直線コネクタ 319"/>
        <xdr:cNvCxnSpPr/>
      </xdr:nvCxnSpPr>
      <xdr:spPr>
        <a:xfrm>
          <a:off x="15290800" y="10344493"/>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145546</xdr:rowOff>
    </xdr:from>
    <xdr:ext cx="736600" cy="259045"/>
    <xdr:sp macro="" textlink="">
      <xdr:nvSpPr>
        <xdr:cNvPr id="322" name="テキスト ボックス 321"/>
        <xdr:cNvSpPr txBox="1"/>
      </xdr:nvSpPr>
      <xdr:spPr>
        <a:xfrm>
          <a:off x="15798800" y="10603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52908</xdr:rowOff>
    </xdr:from>
    <xdr:to>
      <xdr:col>22</xdr:col>
      <xdr:colOff>203200</xdr:colOff>
      <xdr:row>60</xdr:row>
      <xdr:rowOff>57493</xdr:rowOff>
    </xdr:to>
    <xdr:cxnSp macro="">
      <xdr:nvCxnSpPr>
        <xdr:cNvPr id="323" name="直線コネクタ 322"/>
        <xdr:cNvCxnSpPr/>
      </xdr:nvCxnSpPr>
      <xdr:spPr>
        <a:xfrm>
          <a:off x="14401800" y="10339908"/>
          <a:ext cx="889000" cy="4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129138</xdr:rowOff>
    </xdr:from>
    <xdr:ext cx="762000" cy="259045"/>
    <xdr:sp macro="" textlink="">
      <xdr:nvSpPr>
        <xdr:cNvPr id="325" name="テキスト ボックス 324"/>
        <xdr:cNvSpPr txBox="1"/>
      </xdr:nvSpPr>
      <xdr:spPr>
        <a:xfrm>
          <a:off x="14909800" y="1058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52908</xdr:rowOff>
    </xdr:from>
    <xdr:to>
      <xdr:col>21</xdr:col>
      <xdr:colOff>0</xdr:colOff>
      <xdr:row>60</xdr:row>
      <xdr:rowOff>57493</xdr:rowOff>
    </xdr:to>
    <xdr:cxnSp macro="">
      <xdr:nvCxnSpPr>
        <xdr:cNvPr id="326" name="直線コネクタ 325"/>
        <xdr:cNvCxnSpPr/>
      </xdr:nvCxnSpPr>
      <xdr:spPr>
        <a:xfrm flipV="1">
          <a:off x="13512800" y="10339908"/>
          <a:ext cx="889000" cy="4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122382</xdr:rowOff>
    </xdr:from>
    <xdr:ext cx="762000" cy="259045"/>
    <xdr:sp macro="" textlink="">
      <xdr:nvSpPr>
        <xdr:cNvPr id="328" name="テキスト ボックス 327"/>
        <xdr:cNvSpPr txBox="1"/>
      </xdr:nvSpPr>
      <xdr:spPr>
        <a:xfrm>
          <a:off x="14020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83909</xdr:rowOff>
    </xdr:from>
    <xdr:to>
      <xdr:col>19</xdr:col>
      <xdr:colOff>533400</xdr:colOff>
      <xdr:row>61</xdr:row>
      <xdr:rowOff>14059</xdr:rowOff>
    </xdr:to>
    <xdr:sp macro="" textlink="">
      <xdr:nvSpPr>
        <xdr:cNvPr id="329" name="フローチャート : 判断 328"/>
        <xdr:cNvSpPr/>
      </xdr:nvSpPr>
      <xdr:spPr>
        <a:xfrm>
          <a:off x="13462000" y="10370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170286</xdr:rowOff>
    </xdr:from>
    <xdr:ext cx="762000" cy="259045"/>
    <xdr:sp macro="" textlink="">
      <xdr:nvSpPr>
        <xdr:cNvPr id="330" name="テキスト ボックス 329"/>
        <xdr:cNvSpPr txBox="1"/>
      </xdr:nvSpPr>
      <xdr:spPr>
        <a:xfrm>
          <a:off x="13131800" y="10457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23825</xdr:rowOff>
    </xdr:from>
    <xdr:to>
      <xdr:col>24</xdr:col>
      <xdr:colOff>609600</xdr:colOff>
      <xdr:row>60</xdr:row>
      <xdr:rowOff>125425</xdr:rowOff>
    </xdr:to>
    <xdr:sp macro="" textlink="">
      <xdr:nvSpPr>
        <xdr:cNvPr id="336" name="円/楕円 335"/>
        <xdr:cNvSpPr/>
      </xdr:nvSpPr>
      <xdr:spPr>
        <a:xfrm>
          <a:off x="16967200" y="1031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116552</xdr:rowOff>
    </xdr:from>
    <xdr:ext cx="762000" cy="259045"/>
    <xdr:sp macro="" textlink="">
      <xdr:nvSpPr>
        <xdr:cNvPr id="337" name="定員管理の状況該当値テキスト"/>
        <xdr:cNvSpPr txBox="1"/>
      </xdr:nvSpPr>
      <xdr:spPr>
        <a:xfrm>
          <a:off x="17106900" y="1023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11519</xdr:rowOff>
    </xdr:from>
    <xdr:to>
      <xdr:col>23</xdr:col>
      <xdr:colOff>457200</xdr:colOff>
      <xdr:row>60</xdr:row>
      <xdr:rowOff>113119</xdr:rowOff>
    </xdr:to>
    <xdr:sp macro="" textlink="">
      <xdr:nvSpPr>
        <xdr:cNvPr id="338" name="円/楕円 337"/>
        <xdr:cNvSpPr/>
      </xdr:nvSpPr>
      <xdr:spPr>
        <a:xfrm>
          <a:off x="16129000" y="10298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123296</xdr:rowOff>
    </xdr:from>
    <xdr:ext cx="736600" cy="259045"/>
    <xdr:sp macro="" textlink="">
      <xdr:nvSpPr>
        <xdr:cNvPr id="339" name="テキスト ボックス 338"/>
        <xdr:cNvSpPr txBox="1"/>
      </xdr:nvSpPr>
      <xdr:spPr>
        <a:xfrm>
          <a:off x="15798800" y="100673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6693</xdr:rowOff>
    </xdr:from>
    <xdr:to>
      <xdr:col>22</xdr:col>
      <xdr:colOff>254000</xdr:colOff>
      <xdr:row>60</xdr:row>
      <xdr:rowOff>108293</xdr:rowOff>
    </xdr:to>
    <xdr:sp macro="" textlink="">
      <xdr:nvSpPr>
        <xdr:cNvPr id="340" name="円/楕円 339"/>
        <xdr:cNvSpPr/>
      </xdr:nvSpPr>
      <xdr:spPr>
        <a:xfrm>
          <a:off x="15240000" y="10293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118470</xdr:rowOff>
    </xdr:from>
    <xdr:ext cx="762000" cy="259045"/>
    <xdr:sp macro="" textlink="">
      <xdr:nvSpPr>
        <xdr:cNvPr id="341" name="テキスト ボックス 340"/>
        <xdr:cNvSpPr txBox="1"/>
      </xdr:nvSpPr>
      <xdr:spPr>
        <a:xfrm>
          <a:off x="14909800" y="10062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2108</xdr:rowOff>
    </xdr:from>
    <xdr:to>
      <xdr:col>21</xdr:col>
      <xdr:colOff>50800</xdr:colOff>
      <xdr:row>60</xdr:row>
      <xdr:rowOff>103708</xdr:rowOff>
    </xdr:to>
    <xdr:sp macro="" textlink="">
      <xdr:nvSpPr>
        <xdr:cNvPr id="342" name="円/楕円 341"/>
        <xdr:cNvSpPr/>
      </xdr:nvSpPr>
      <xdr:spPr>
        <a:xfrm>
          <a:off x="14351000" y="1028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113885</xdr:rowOff>
    </xdr:from>
    <xdr:ext cx="762000" cy="259045"/>
    <xdr:sp macro="" textlink="">
      <xdr:nvSpPr>
        <xdr:cNvPr id="343" name="テキスト ボックス 342"/>
        <xdr:cNvSpPr txBox="1"/>
      </xdr:nvSpPr>
      <xdr:spPr>
        <a:xfrm>
          <a:off x="14020800" y="10057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6693</xdr:rowOff>
    </xdr:from>
    <xdr:to>
      <xdr:col>19</xdr:col>
      <xdr:colOff>533400</xdr:colOff>
      <xdr:row>60</xdr:row>
      <xdr:rowOff>108293</xdr:rowOff>
    </xdr:to>
    <xdr:sp macro="" textlink="">
      <xdr:nvSpPr>
        <xdr:cNvPr id="344" name="円/楕円 343"/>
        <xdr:cNvSpPr/>
      </xdr:nvSpPr>
      <xdr:spPr>
        <a:xfrm>
          <a:off x="13462000" y="10293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118470</xdr:rowOff>
    </xdr:from>
    <xdr:ext cx="762000" cy="259045"/>
    <xdr:sp macro="" textlink="">
      <xdr:nvSpPr>
        <xdr:cNvPr id="345" name="テキスト ボックス 344"/>
        <xdr:cNvSpPr txBox="1"/>
      </xdr:nvSpPr>
      <xdr:spPr>
        <a:xfrm>
          <a:off x="13131800" y="10062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昨年度比０．５ポイント減となっているが、類似団体に比べ２．１ポイント上回っている。</a:t>
          </a:r>
          <a:endParaRPr kumimoji="1" lang="en-US" altLang="ja-JP" sz="1300">
            <a:latin typeface="ＭＳ Ｐゴシック"/>
          </a:endParaRPr>
        </a:p>
        <a:p>
          <a:r>
            <a:rPr kumimoji="1" lang="ja-JP" altLang="en-US" sz="1300">
              <a:latin typeface="ＭＳ Ｐゴシック"/>
            </a:rPr>
            <a:t>　公営企業分については、償還ピークを過ぎ減少傾向にある。</a:t>
          </a:r>
          <a:endParaRPr kumimoji="1" lang="en-US" altLang="ja-JP" sz="1300">
            <a:latin typeface="ＭＳ Ｐゴシック"/>
          </a:endParaRPr>
        </a:p>
        <a:p>
          <a:r>
            <a:rPr kumimoji="1" lang="ja-JP" altLang="en-US" sz="1300">
              <a:latin typeface="ＭＳ Ｐゴシック"/>
            </a:rPr>
            <a:t>今後も計画的な事業の実施と見直しを行い、新発債の抑制に努める。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39878</xdr:rowOff>
    </xdr:from>
    <xdr:to>
      <xdr:col>24</xdr:col>
      <xdr:colOff>558800</xdr:colOff>
      <xdr:row>42</xdr:row>
      <xdr:rowOff>64008</xdr:rowOff>
    </xdr:to>
    <xdr:cxnSp macro="">
      <xdr:nvCxnSpPr>
        <xdr:cNvPr id="376" name="直線コネクタ 375"/>
        <xdr:cNvCxnSpPr/>
      </xdr:nvCxnSpPr>
      <xdr:spPr>
        <a:xfrm flipV="1">
          <a:off x="16179800" y="7240778"/>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75709</xdr:rowOff>
    </xdr:from>
    <xdr:ext cx="762000" cy="259045"/>
    <xdr:sp macro="" textlink="">
      <xdr:nvSpPr>
        <xdr:cNvPr id="377" name="公債費負担の状況平均値テキスト"/>
        <xdr:cNvSpPr txBox="1"/>
      </xdr:nvSpPr>
      <xdr:spPr>
        <a:xfrm>
          <a:off x="17106900" y="6933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64008</xdr:rowOff>
    </xdr:from>
    <xdr:to>
      <xdr:col>23</xdr:col>
      <xdr:colOff>406400</xdr:colOff>
      <xdr:row>42</xdr:row>
      <xdr:rowOff>88138</xdr:rowOff>
    </xdr:to>
    <xdr:cxnSp macro="">
      <xdr:nvCxnSpPr>
        <xdr:cNvPr id="379" name="直線コネクタ 378"/>
        <xdr:cNvCxnSpPr/>
      </xdr:nvCxnSpPr>
      <xdr:spPr>
        <a:xfrm flipV="1">
          <a:off x="15290800" y="726490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47769</xdr:rowOff>
    </xdr:from>
    <xdr:ext cx="736600" cy="259045"/>
    <xdr:sp macro="" textlink="">
      <xdr:nvSpPr>
        <xdr:cNvPr id="381" name="テキスト ボックス 380"/>
        <xdr:cNvSpPr txBox="1"/>
      </xdr:nvSpPr>
      <xdr:spPr>
        <a:xfrm>
          <a:off x="15798800" y="6905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88138</xdr:rowOff>
    </xdr:from>
    <xdr:to>
      <xdr:col>22</xdr:col>
      <xdr:colOff>203200</xdr:colOff>
      <xdr:row>42</xdr:row>
      <xdr:rowOff>107442</xdr:rowOff>
    </xdr:to>
    <xdr:cxnSp macro="">
      <xdr:nvCxnSpPr>
        <xdr:cNvPr id="382" name="直線コネクタ 381"/>
        <xdr:cNvCxnSpPr/>
      </xdr:nvCxnSpPr>
      <xdr:spPr>
        <a:xfrm flipV="1">
          <a:off x="14401800" y="7289038"/>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91203</xdr:rowOff>
    </xdr:from>
    <xdr:ext cx="762000" cy="259045"/>
    <xdr:sp macro="" textlink="">
      <xdr:nvSpPr>
        <xdr:cNvPr id="384" name="テキスト ボックス 383"/>
        <xdr:cNvSpPr txBox="1"/>
      </xdr:nvSpPr>
      <xdr:spPr>
        <a:xfrm>
          <a:off x="14909800" y="694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107442</xdr:rowOff>
    </xdr:from>
    <xdr:to>
      <xdr:col>21</xdr:col>
      <xdr:colOff>0</xdr:colOff>
      <xdr:row>42</xdr:row>
      <xdr:rowOff>136398</xdr:rowOff>
    </xdr:to>
    <xdr:cxnSp macro="">
      <xdr:nvCxnSpPr>
        <xdr:cNvPr id="385" name="直線コネクタ 384"/>
        <xdr:cNvCxnSpPr/>
      </xdr:nvCxnSpPr>
      <xdr:spPr>
        <a:xfrm flipV="1">
          <a:off x="13512800" y="730834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153941</xdr:rowOff>
    </xdr:from>
    <xdr:ext cx="762000" cy="259045"/>
    <xdr:sp macro="" textlink="">
      <xdr:nvSpPr>
        <xdr:cNvPr id="387" name="テキスト ボックス 386"/>
        <xdr:cNvSpPr txBox="1"/>
      </xdr:nvSpPr>
      <xdr:spPr>
        <a:xfrm>
          <a:off x="14020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88" name="フローチャート : 判断 387"/>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58437</xdr:rowOff>
    </xdr:from>
    <xdr:ext cx="762000" cy="259045"/>
    <xdr:sp macro="" textlink="">
      <xdr:nvSpPr>
        <xdr:cNvPr id="389" name="テキスト ボックス 388"/>
        <xdr:cNvSpPr txBox="1"/>
      </xdr:nvSpPr>
      <xdr:spPr>
        <a:xfrm>
          <a:off x="13131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160528</xdr:rowOff>
    </xdr:from>
    <xdr:to>
      <xdr:col>24</xdr:col>
      <xdr:colOff>609600</xdr:colOff>
      <xdr:row>42</xdr:row>
      <xdr:rowOff>90678</xdr:rowOff>
    </xdr:to>
    <xdr:sp macro="" textlink="">
      <xdr:nvSpPr>
        <xdr:cNvPr id="395" name="円/楕円 394"/>
        <xdr:cNvSpPr/>
      </xdr:nvSpPr>
      <xdr:spPr>
        <a:xfrm>
          <a:off x="16967200" y="718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132605</xdr:rowOff>
    </xdr:from>
    <xdr:ext cx="762000" cy="259045"/>
    <xdr:sp macro="" textlink="">
      <xdr:nvSpPr>
        <xdr:cNvPr id="396" name="公債費負担の状況該当値テキスト"/>
        <xdr:cNvSpPr txBox="1"/>
      </xdr:nvSpPr>
      <xdr:spPr>
        <a:xfrm>
          <a:off x="17106900" y="716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13208</xdr:rowOff>
    </xdr:from>
    <xdr:to>
      <xdr:col>23</xdr:col>
      <xdr:colOff>457200</xdr:colOff>
      <xdr:row>42</xdr:row>
      <xdr:rowOff>114808</xdr:rowOff>
    </xdr:to>
    <xdr:sp macro="" textlink="">
      <xdr:nvSpPr>
        <xdr:cNvPr id="397" name="円/楕円 396"/>
        <xdr:cNvSpPr/>
      </xdr:nvSpPr>
      <xdr:spPr>
        <a:xfrm>
          <a:off x="16129000" y="721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99585</xdr:rowOff>
    </xdr:from>
    <xdr:ext cx="736600" cy="259045"/>
    <xdr:sp macro="" textlink="">
      <xdr:nvSpPr>
        <xdr:cNvPr id="398" name="テキスト ボックス 397"/>
        <xdr:cNvSpPr txBox="1"/>
      </xdr:nvSpPr>
      <xdr:spPr>
        <a:xfrm>
          <a:off x="15798800" y="7300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37338</xdr:rowOff>
    </xdr:from>
    <xdr:to>
      <xdr:col>22</xdr:col>
      <xdr:colOff>254000</xdr:colOff>
      <xdr:row>42</xdr:row>
      <xdr:rowOff>138938</xdr:rowOff>
    </xdr:to>
    <xdr:sp macro="" textlink="">
      <xdr:nvSpPr>
        <xdr:cNvPr id="399" name="円/楕円 398"/>
        <xdr:cNvSpPr/>
      </xdr:nvSpPr>
      <xdr:spPr>
        <a:xfrm>
          <a:off x="15240000" y="723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123715</xdr:rowOff>
    </xdr:from>
    <xdr:ext cx="762000" cy="259045"/>
    <xdr:sp macro="" textlink="">
      <xdr:nvSpPr>
        <xdr:cNvPr id="400" name="テキスト ボックス 399"/>
        <xdr:cNvSpPr txBox="1"/>
      </xdr:nvSpPr>
      <xdr:spPr>
        <a:xfrm>
          <a:off x="14909800" y="7324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56642</xdr:rowOff>
    </xdr:from>
    <xdr:to>
      <xdr:col>21</xdr:col>
      <xdr:colOff>50800</xdr:colOff>
      <xdr:row>42</xdr:row>
      <xdr:rowOff>158242</xdr:rowOff>
    </xdr:to>
    <xdr:sp macro="" textlink="">
      <xdr:nvSpPr>
        <xdr:cNvPr id="401" name="円/楕円 400"/>
        <xdr:cNvSpPr/>
      </xdr:nvSpPr>
      <xdr:spPr>
        <a:xfrm>
          <a:off x="14351000" y="725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143019</xdr:rowOff>
    </xdr:from>
    <xdr:ext cx="762000" cy="259045"/>
    <xdr:sp macro="" textlink="">
      <xdr:nvSpPr>
        <xdr:cNvPr id="402" name="テキスト ボックス 401"/>
        <xdr:cNvSpPr txBox="1"/>
      </xdr:nvSpPr>
      <xdr:spPr>
        <a:xfrm>
          <a:off x="14020800" y="734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85598</xdr:rowOff>
    </xdr:from>
    <xdr:to>
      <xdr:col>19</xdr:col>
      <xdr:colOff>533400</xdr:colOff>
      <xdr:row>43</xdr:row>
      <xdr:rowOff>15748</xdr:rowOff>
    </xdr:to>
    <xdr:sp macro="" textlink="">
      <xdr:nvSpPr>
        <xdr:cNvPr id="403" name="円/楕円 402"/>
        <xdr:cNvSpPr/>
      </xdr:nvSpPr>
      <xdr:spPr>
        <a:xfrm>
          <a:off x="13462000" y="728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25925</xdr:rowOff>
    </xdr:from>
    <xdr:ext cx="762000" cy="259045"/>
    <xdr:sp macro="" textlink="">
      <xdr:nvSpPr>
        <xdr:cNvPr id="404" name="テキスト ボックス 403"/>
        <xdr:cNvSpPr txBox="1"/>
      </xdr:nvSpPr>
      <xdr:spPr>
        <a:xfrm>
          <a:off x="13131800" y="705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昨年同様、余剰金等の財政調整基金積立により充当可能額が増加し、将来負担率が昨年度より７．４ポイント改善した。</a:t>
          </a:r>
          <a:endParaRPr kumimoji="1" lang="en-US" altLang="ja-JP" sz="1300">
            <a:latin typeface="ＭＳ Ｐゴシック"/>
          </a:endParaRPr>
        </a:p>
        <a:p>
          <a:r>
            <a:rPr kumimoji="1" lang="ja-JP" altLang="en-US" sz="1300">
              <a:latin typeface="ＭＳ Ｐゴシック"/>
            </a:rPr>
            <a:t>　引き続き負担率を減少できるよう、事業内容を精査し財政健全化に努める。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33" name="直線コネクタ 432"/>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34"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35" name="直線コネクタ 434"/>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21731</xdr:rowOff>
    </xdr:from>
    <xdr:to>
      <xdr:col>24</xdr:col>
      <xdr:colOff>558800</xdr:colOff>
      <xdr:row>17</xdr:row>
      <xdr:rowOff>120932</xdr:rowOff>
    </xdr:to>
    <xdr:cxnSp macro="">
      <xdr:nvCxnSpPr>
        <xdr:cNvPr id="438" name="直線コネクタ 437"/>
        <xdr:cNvCxnSpPr/>
      </xdr:nvCxnSpPr>
      <xdr:spPr>
        <a:xfrm flipV="1">
          <a:off x="16179800" y="2936381"/>
          <a:ext cx="838200" cy="99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120244</xdr:rowOff>
    </xdr:from>
    <xdr:ext cx="762000" cy="259045"/>
    <xdr:sp macro="" textlink="">
      <xdr:nvSpPr>
        <xdr:cNvPr id="439" name="将来負担の状況平均値テキスト"/>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0" name="フローチャート : 判断 439"/>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120932</xdr:rowOff>
    </xdr:from>
    <xdr:to>
      <xdr:col>23</xdr:col>
      <xdr:colOff>406400</xdr:colOff>
      <xdr:row>20</xdr:row>
      <xdr:rowOff>122696</xdr:rowOff>
    </xdr:to>
    <xdr:cxnSp macro="">
      <xdr:nvCxnSpPr>
        <xdr:cNvPr id="441" name="直線コネクタ 440"/>
        <xdr:cNvCxnSpPr/>
      </xdr:nvCxnSpPr>
      <xdr:spPr>
        <a:xfrm flipV="1">
          <a:off x="15290800" y="3035582"/>
          <a:ext cx="889000" cy="516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2" name="フローチャート : 判断 441"/>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3" name="テキスト ボックス 442"/>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122696</xdr:rowOff>
    </xdr:from>
    <xdr:to>
      <xdr:col>22</xdr:col>
      <xdr:colOff>203200</xdr:colOff>
      <xdr:row>22</xdr:row>
      <xdr:rowOff>76059</xdr:rowOff>
    </xdr:to>
    <xdr:cxnSp macro="">
      <xdr:nvCxnSpPr>
        <xdr:cNvPr id="444" name="直線コネクタ 443"/>
        <xdr:cNvCxnSpPr/>
      </xdr:nvCxnSpPr>
      <xdr:spPr>
        <a:xfrm flipV="1">
          <a:off x="14401800" y="3551696"/>
          <a:ext cx="889000" cy="296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45" name="フローチャート : 判断 444"/>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6" name="テキスト ボックス 445"/>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76059</xdr:rowOff>
    </xdr:from>
    <xdr:to>
      <xdr:col>21</xdr:col>
      <xdr:colOff>0</xdr:colOff>
      <xdr:row>23</xdr:row>
      <xdr:rowOff>76200</xdr:rowOff>
    </xdr:to>
    <xdr:cxnSp macro="">
      <xdr:nvCxnSpPr>
        <xdr:cNvPr id="447" name="直線コネクタ 446"/>
        <xdr:cNvCxnSpPr/>
      </xdr:nvCxnSpPr>
      <xdr:spPr>
        <a:xfrm flipV="1">
          <a:off x="13512800" y="3847959"/>
          <a:ext cx="889000" cy="171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48" name="フローチャート : 判断 447"/>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9" name="テキスト ボックス 448"/>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71332</xdr:rowOff>
    </xdr:from>
    <xdr:to>
      <xdr:col>19</xdr:col>
      <xdr:colOff>533400</xdr:colOff>
      <xdr:row>17</xdr:row>
      <xdr:rowOff>1482</xdr:rowOff>
    </xdr:to>
    <xdr:sp macro="" textlink="">
      <xdr:nvSpPr>
        <xdr:cNvPr id="450" name="フローチャート : 判断 449"/>
        <xdr:cNvSpPr/>
      </xdr:nvSpPr>
      <xdr:spPr>
        <a:xfrm>
          <a:off x="13462000" y="2814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11659</xdr:rowOff>
    </xdr:from>
    <xdr:ext cx="762000" cy="259045"/>
    <xdr:sp macro="" textlink="">
      <xdr:nvSpPr>
        <xdr:cNvPr id="451" name="テキスト ボックス 450"/>
        <xdr:cNvSpPr txBox="1"/>
      </xdr:nvSpPr>
      <xdr:spPr>
        <a:xfrm>
          <a:off x="13131800" y="2583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142381</xdr:rowOff>
    </xdr:from>
    <xdr:to>
      <xdr:col>24</xdr:col>
      <xdr:colOff>609600</xdr:colOff>
      <xdr:row>17</xdr:row>
      <xdr:rowOff>72531</xdr:rowOff>
    </xdr:to>
    <xdr:sp macro="" textlink="">
      <xdr:nvSpPr>
        <xdr:cNvPr id="457" name="円/楕円 456"/>
        <xdr:cNvSpPr/>
      </xdr:nvSpPr>
      <xdr:spPr>
        <a:xfrm>
          <a:off x="16967200" y="288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114458</xdr:rowOff>
    </xdr:from>
    <xdr:ext cx="762000" cy="259045"/>
    <xdr:sp macro="" textlink="">
      <xdr:nvSpPr>
        <xdr:cNvPr id="458" name="将来負担の状況該当値テキスト"/>
        <xdr:cNvSpPr txBox="1"/>
      </xdr:nvSpPr>
      <xdr:spPr>
        <a:xfrm>
          <a:off x="17106900" y="2857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42.2</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70132</xdr:rowOff>
    </xdr:from>
    <xdr:to>
      <xdr:col>23</xdr:col>
      <xdr:colOff>457200</xdr:colOff>
      <xdr:row>18</xdr:row>
      <xdr:rowOff>282</xdr:rowOff>
    </xdr:to>
    <xdr:sp macro="" textlink="">
      <xdr:nvSpPr>
        <xdr:cNvPr id="459" name="円/楕円 458"/>
        <xdr:cNvSpPr/>
      </xdr:nvSpPr>
      <xdr:spPr>
        <a:xfrm>
          <a:off x="16129000" y="2984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156509</xdr:rowOff>
    </xdr:from>
    <xdr:ext cx="736600" cy="259045"/>
    <xdr:sp macro="" textlink="">
      <xdr:nvSpPr>
        <xdr:cNvPr id="460" name="テキスト ボックス 459"/>
        <xdr:cNvSpPr txBox="1"/>
      </xdr:nvSpPr>
      <xdr:spPr>
        <a:xfrm>
          <a:off x="15798800" y="30711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49.6</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71896</xdr:rowOff>
    </xdr:from>
    <xdr:to>
      <xdr:col>22</xdr:col>
      <xdr:colOff>254000</xdr:colOff>
      <xdr:row>21</xdr:row>
      <xdr:rowOff>2046</xdr:rowOff>
    </xdr:to>
    <xdr:sp macro="" textlink="">
      <xdr:nvSpPr>
        <xdr:cNvPr id="461" name="円/楕円 460"/>
        <xdr:cNvSpPr/>
      </xdr:nvSpPr>
      <xdr:spPr>
        <a:xfrm>
          <a:off x="15240000" y="3500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158273</xdr:rowOff>
    </xdr:from>
    <xdr:ext cx="762000" cy="259045"/>
    <xdr:sp macro="" textlink="">
      <xdr:nvSpPr>
        <xdr:cNvPr id="462" name="テキスト ボックス 461"/>
        <xdr:cNvSpPr txBox="1"/>
      </xdr:nvSpPr>
      <xdr:spPr>
        <a:xfrm>
          <a:off x="14909800" y="3587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20</xdr:col>
      <xdr:colOff>635000</xdr:colOff>
      <xdr:row>22</xdr:row>
      <xdr:rowOff>25259</xdr:rowOff>
    </xdr:from>
    <xdr:to>
      <xdr:col>21</xdr:col>
      <xdr:colOff>50800</xdr:colOff>
      <xdr:row>22</xdr:row>
      <xdr:rowOff>126859</xdr:rowOff>
    </xdr:to>
    <xdr:sp macro="" textlink="">
      <xdr:nvSpPr>
        <xdr:cNvPr id="463" name="円/楕円 462"/>
        <xdr:cNvSpPr/>
      </xdr:nvSpPr>
      <xdr:spPr>
        <a:xfrm>
          <a:off x="14351000" y="3797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111636</xdr:rowOff>
    </xdr:from>
    <xdr:ext cx="762000" cy="259045"/>
    <xdr:sp macro="" textlink="">
      <xdr:nvSpPr>
        <xdr:cNvPr id="464" name="テキスト ボックス 463"/>
        <xdr:cNvSpPr txBox="1"/>
      </xdr:nvSpPr>
      <xdr:spPr>
        <a:xfrm>
          <a:off x="14020800" y="3883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19</xdr:col>
      <xdr:colOff>431800</xdr:colOff>
      <xdr:row>23</xdr:row>
      <xdr:rowOff>25400</xdr:rowOff>
    </xdr:from>
    <xdr:to>
      <xdr:col>19</xdr:col>
      <xdr:colOff>533400</xdr:colOff>
      <xdr:row>23</xdr:row>
      <xdr:rowOff>127000</xdr:rowOff>
    </xdr:to>
    <xdr:sp macro="" textlink="">
      <xdr:nvSpPr>
        <xdr:cNvPr id="465" name="円/楕円 464"/>
        <xdr:cNvSpPr/>
      </xdr:nvSpPr>
      <xdr:spPr>
        <a:xfrm>
          <a:off x="13462000" y="396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111777</xdr:rowOff>
    </xdr:from>
    <xdr:ext cx="762000" cy="259045"/>
    <xdr:sp macro="" textlink="">
      <xdr:nvSpPr>
        <xdr:cNvPr id="466" name="テキスト ボックス 465"/>
        <xdr:cNvSpPr txBox="1"/>
      </xdr:nvSpPr>
      <xdr:spPr>
        <a:xfrm>
          <a:off x="13131800" y="405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熊本県相良村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4,818
4,804
94.54
3,691,297
3,545,961
132,049
2,201,720
2,936,745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42.2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昨年度比１．４ポイント増加となったが、類似団体を１．５ポイント下回っている。類似団体より人件費が低くなっている要因に、ゴミ処理業務や消防業務を一部事務組合で行っていることがあげられる。</a:t>
          </a:r>
          <a:endParaRPr kumimoji="1" lang="en-US" altLang="ja-JP" sz="1300">
            <a:latin typeface="ＭＳ Ｐゴシック"/>
          </a:endParaRPr>
        </a:p>
        <a:p>
          <a:r>
            <a:rPr kumimoji="1" lang="ja-JP" altLang="en-US" sz="1300">
              <a:latin typeface="ＭＳ Ｐゴシック"/>
            </a:rPr>
            <a:t>　今後も適正な定員管理を行い人件費の抑制を図る。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62230</xdr:rowOff>
    </xdr:from>
    <xdr:to>
      <xdr:col>7</xdr:col>
      <xdr:colOff>15875</xdr:colOff>
      <xdr:row>35</xdr:row>
      <xdr:rowOff>115570</xdr:rowOff>
    </xdr:to>
    <xdr:cxnSp macro="">
      <xdr:nvCxnSpPr>
        <xdr:cNvPr id="64" name="直線コネクタ 63"/>
        <xdr:cNvCxnSpPr/>
      </xdr:nvCxnSpPr>
      <xdr:spPr>
        <a:xfrm>
          <a:off x="3987800" y="60629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93997</xdr:rowOff>
    </xdr:from>
    <xdr:ext cx="762000" cy="259045"/>
    <xdr:sp macro="" textlink="">
      <xdr:nvSpPr>
        <xdr:cNvPr id="65" name="人件費平均値テキスト"/>
        <xdr:cNvSpPr txBox="1"/>
      </xdr:nvSpPr>
      <xdr:spPr>
        <a:xfrm>
          <a:off x="4914900" y="6094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58420</xdr:rowOff>
    </xdr:from>
    <xdr:to>
      <xdr:col>5</xdr:col>
      <xdr:colOff>549275</xdr:colOff>
      <xdr:row>35</xdr:row>
      <xdr:rowOff>62230</xdr:rowOff>
    </xdr:to>
    <xdr:cxnSp macro="">
      <xdr:nvCxnSpPr>
        <xdr:cNvPr id="67" name="直線コネクタ 66"/>
        <xdr:cNvCxnSpPr/>
      </xdr:nvCxnSpPr>
      <xdr:spPr>
        <a:xfrm>
          <a:off x="3098800" y="60591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166387</xdr:rowOff>
    </xdr:from>
    <xdr:ext cx="736600" cy="259045"/>
    <xdr:sp macro="" textlink="">
      <xdr:nvSpPr>
        <xdr:cNvPr id="69" name="テキスト ボックス 68"/>
        <xdr:cNvSpPr txBox="1"/>
      </xdr:nvSpPr>
      <xdr:spPr>
        <a:xfrm>
          <a:off x="3606800" y="616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58420</xdr:rowOff>
    </xdr:from>
    <xdr:to>
      <xdr:col>4</xdr:col>
      <xdr:colOff>346075</xdr:colOff>
      <xdr:row>35</xdr:row>
      <xdr:rowOff>149860</xdr:rowOff>
    </xdr:to>
    <xdr:cxnSp macro="">
      <xdr:nvCxnSpPr>
        <xdr:cNvPr id="70" name="直線コネクタ 69"/>
        <xdr:cNvCxnSpPr/>
      </xdr:nvCxnSpPr>
      <xdr:spPr>
        <a:xfrm flipV="1">
          <a:off x="2209800" y="605917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10177</xdr:rowOff>
    </xdr:from>
    <xdr:ext cx="762000" cy="259045"/>
    <xdr:sp macro="" textlink="">
      <xdr:nvSpPr>
        <xdr:cNvPr id="72" name="テキスト ボックス 71"/>
        <xdr:cNvSpPr txBox="1"/>
      </xdr:nvSpPr>
      <xdr:spPr>
        <a:xfrm>
          <a:off x="2717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100330</xdr:rowOff>
    </xdr:from>
    <xdr:to>
      <xdr:col>3</xdr:col>
      <xdr:colOff>142875</xdr:colOff>
      <xdr:row>35</xdr:row>
      <xdr:rowOff>149860</xdr:rowOff>
    </xdr:to>
    <xdr:cxnSp macro="">
      <xdr:nvCxnSpPr>
        <xdr:cNvPr id="73" name="直線コネクタ 72"/>
        <xdr:cNvCxnSpPr/>
      </xdr:nvCxnSpPr>
      <xdr:spPr>
        <a:xfrm>
          <a:off x="1320800" y="610108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40657</xdr:rowOff>
    </xdr:from>
    <xdr:ext cx="762000" cy="259045"/>
    <xdr:sp macro="" textlink="">
      <xdr:nvSpPr>
        <xdr:cNvPr id="75" name="テキスト ボックス 74"/>
        <xdr:cNvSpPr txBox="1"/>
      </xdr:nvSpPr>
      <xdr:spPr>
        <a:xfrm>
          <a:off x="1828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91440</xdr:rowOff>
    </xdr:from>
    <xdr:to>
      <xdr:col>1</xdr:col>
      <xdr:colOff>676275</xdr:colOff>
      <xdr:row>36</xdr:row>
      <xdr:rowOff>21590</xdr:rowOff>
    </xdr:to>
    <xdr:sp macro="" textlink="">
      <xdr:nvSpPr>
        <xdr:cNvPr id="76" name="フローチャート : 判断 75"/>
        <xdr:cNvSpPr/>
      </xdr:nvSpPr>
      <xdr:spPr>
        <a:xfrm>
          <a:off x="1270000" y="609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6367</xdr:rowOff>
    </xdr:from>
    <xdr:ext cx="762000" cy="259045"/>
    <xdr:sp macro="" textlink="">
      <xdr:nvSpPr>
        <xdr:cNvPr id="77" name="テキスト ボックス 76"/>
        <xdr:cNvSpPr txBox="1"/>
      </xdr:nvSpPr>
      <xdr:spPr>
        <a:xfrm>
          <a:off x="939800" y="617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64770</xdr:rowOff>
    </xdr:from>
    <xdr:to>
      <xdr:col>7</xdr:col>
      <xdr:colOff>66675</xdr:colOff>
      <xdr:row>35</xdr:row>
      <xdr:rowOff>166370</xdr:rowOff>
    </xdr:to>
    <xdr:sp macro="" textlink="">
      <xdr:nvSpPr>
        <xdr:cNvPr id="83" name="円/楕円 82"/>
        <xdr:cNvSpPr/>
      </xdr:nvSpPr>
      <xdr:spPr>
        <a:xfrm>
          <a:off x="47752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81297</xdr:rowOff>
    </xdr:from>
    <xdr:ext cx="762000" cy="259045"/>
    <xdr:sp macro="" textlink="">
      <xdr:nvSpPr>
        <xdr:cNvPr id="84" name="人件費該当値テキスト"/>
        <xdr:cNvSpPr txBox="1"/>
      </xdr:nvSpPr>
      <xdr:spPr>
        <a:xfrm>
          <a:off x="49149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11430</xdr:rowOff>
    </xdr:from>
    <xdr:to>
      <xdr:col>5</xdr:col>
      <xdr:colOff>600075</xdr:colOff>
      <xdr:row>35</xdr:row>
      <xdr:rowOff>113030</xdr:rowOff>
    </xdr:to>
    <xdr:sp macro="" textlink="">
      <xdr:nvSpPr>
        <xdr:cNvPr id="85" name="円/楕円 84"/>
        <xdr:cNvSpPr/>
      </xdr:nvSpPr>
      <xdr:spPr>
        <a:xfrm>
          <a:off x="39370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123207</xdr:rowOff>
    </xdr:from>
    <xdr:ext cx="736600" cy="259045"/>
    <xdr:sp macro="" textlink="">
      <xdr:nvSpPr>
        <xdr:cNvPr id="86" name="テキスト ボックス 85"/>
        <xdr:cNvSpPr txBox="1"/>
      </xdr:nvSpPr>
      <xdr:spPr>
        <a:xfrm>
          <a:off x="3606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7620</xdr:rowOff>
    </xdr:from>
    <xdr:to>
      <xdr:col>4</xdr:col>
      <xdr:colOff>396875</xdr:colOff>
      <xdr:row>35</xdr:row>
      <xdr:rowOff>109220</xdr:rowOff>
    </xdr:to>
    <xdr:sp macro="" textlink="">
      <xdr:nvSpPr>
        <xdr:cNvPr id="87" name="円/楕円 86"/>
        <xdr:cNvSpPr/>
      </xdr:nvSpPr>
      <xdr:spPr>
        <a:xfrm>
          <a:off x="3048000" y="600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119397</xdr:rowOff>
    </xdr:from>
    <xdr:ext cx="762000" cy="259045"/>
    <xdr:sp macro="" textlink="">
      <xdr:nvSpPr>
        <xdr:cNvPr id="88" name="テキスト ボックス 87"/>
        <xdr:cNvSpPr txBox="1"/>
      </xdr:nvSpPr>
      <xdr:spPr>
        <a:xfrm>
          <a:off x="2717800" y="5777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99060</xdr:rowOff>
    </xdr:from>
    <xdr:to>
      <xdr:col>3</xdr:col>
      <xdr:colOff>193675</xdr:colOff>
      <xdr:row>36</xdr:row>
      <xdr:rowOff>29210</xdr:rowOff>
    </xdr:to>
    <xdr:sp macro="" textlink="">
      <xdr:nvSpPr>
        <xdr:cNvPr id="89" name="円/楕円 88"/>
        <xdr:cNvSpPr/>
      </xdr:nvSpPr>
      <xdr:spPr>
        <a:xfrm>
          <a:off x="2159000" y="609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39387</xdr:rowOff>
    </xdr:from>
    <xdr:ext cx="762000" cy="259045"/>
    <xdr:sp macro="" textlink="">
      <xdr:nvSpPr>
        <xdr:cNvPr id="90" name="テキスト ボックス 89"/>
        <xdr:cNvSpPr txBox="1"/>
      </xdr:nvSpPr>
      <xdr:spPr>
        <a:xfrm>
          <a:off x="1828800" y="5868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49530</xdr:rowOff>
    </xdr:from>
    <xdr:to>
      <xdr:col>1</xdr:col>
      <xdr:colOff>676275</xdr:colOff>
      <xdr:row>35</xdr:row>
      <xdr:rowOff>151130</xdr:rowOff>
    </xdr:to>
    <xdr:sp macro="" textlink="">
      <xdr:nvSpPr>
        <xdr:cNvPr id="91" name="円/楕円 90"/>
        <xdr:cNvSpPr/>
      </xdr:nvSpPr>
      <xdr:spPr>
        <a:xfrm>
          <a:off x="1270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161307</xdr:rowOff>
    </xdr:from>
    <xdr:ext cx="762000" cy="259045"/>
    <xdr:sp macro="" textlink="">
      <xdr:nvSpPr>
        <xdr:cNvPr id="92" name="テキスト ボックス 91"/>
        <xdr:cNvSpPr txBox="1"/>
      </xdr:nvSpPr>
      <xdr:spPr>
        <a:xfrm>
          <a:off x="939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村長サミット開催、マイナンバー導入関係、システム改修等の委託料増加により、昨年度に比べ１ポイント増加したが、類似団体とほぼ同じように推移している。</a:t>
          </a:r>
          <a:endParaRPr kumimoji="1" lang="en-US" altLang="ja-JP" sz="1300">
            <a:latin typeface="ＭＳ Ｐゴシック"/>
          </a:endParaRPr>
        </a:p>
        <a:p>
          <a:r>
            <a:rPr kumimoji="1" lang="ja-JP" altLang="en-US" sz="1300">
              <a:latin typeface="ＭＳ Ｐゴシック"/>
            </a:rPr>
            <a:t>　今後も相良村行財政健全化計画に基づき、引き続き経費削減に努める。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50800</xdr:rowOff>
    </xdr:from>
    <xdr:to>
      <xdr:col>24</xdr:col>
      <xdr:colOff>31750</xdr:colOff>
      <xdr:row>16</xdr:row>
      <xdr:rowOff>127000</xdr:rowOff>
    </xdr:to>
    <xdr:cxnSp macro="">
      <xdr:nvCxnSpPr>
        <xdr:cNvPr id="125" name="直線コネクタ 124"/>
        <xdr:cNvCxnSpPr/>
      </xdr:nvCxnSpPr>
      <xdr:spPr>
        <a:xfrm>
          <a:off x="15671800" y="2794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26"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153670</xdr:rowOff>
    </xdr:from>
    <xdr:to>
      <xdr:col>22</xdr:col>
      <xdr:colOff>565150</xdr:colOff>
      <xdr:row>16</xdr:row>
      <xdr:rowOff>50800</xdr:rowOff>
    </xdr:to>
    <xdr:cxnSp macro="">
      <xdr:nvCxnSpPr>
        <xdr:cNvPr id="128" name="直線コネクタ 127"/>
        <xdr:cNvCxnSpPr/>
      </xdr:nvCxnSpPr>
      <xdr:spPr>
        <a:xfrm>
          <a:off x="14782800" y="27254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30" name="テキスト ボックス 129"/>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107950</xdr:rowOff>
    </xdr:from>
    <xdr:to>
      <xdr:col>21</xdr:col>
      <xdr:colOff>361950</xdr:colOff>
      <xdr:row>15</xdr:row>
      <xdr:rowOff>153670</xdr:rowOff>
    </xdr:to>
    <xdr:cxnSp macro="">
      <xdr:nvCxnSpPr>
        <xdr:cNvPr id="131" name="直線コネクタ 130"/>
        <xdr:cNvCxnSpPr/>
      </xdr:nvCxnSpPr>
      <xdr:spPr>
        <a:xfrm>
          <a:off x="13893800" y="2679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78757</xdr:rowOff>
    </xdr:from>
    <xdr:ext cx="762000" cy="259045"/>
    <xdr:sp macro="" textlink="">
      <xdr:nvSpPr>
        <xdr:cNvPr id="133" name="テキスト ボックス 132"/>
        <xdr:cNvSpPr txBox="1"/>
      </xdr:nvSpPr>
      <xdr:spPr>
        <a:xfrm>
          <a:off x="14401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54610</xdr:rowOff>
    </xdr:from>
    <xdr:to>
      <xdr:col>20</xdr:col>
      <xdr:colOff>158750</xdr:colOff>
      <xdr:row>15</xdr:row>
      <xdr:rowOff>107950</xdr:rowOff>
    </xdr:to>
    <xdr:cxnSp macro="">
      <xdr:nvCxnSpPr>
        <xdr:cNvPr id="134" name="直線コネクタ 133"/>
        <xdr:cNvCxnSpPr/>
      </xdr:nvCxnSpPr>
      <xdr:spPr>
        <a:xfrm>
          <a:off x="13004800" y="26263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6" name="テキスト ボックス 135"/>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34290</xdr:rowOff>
    </xdr:from>
    <xdr:to>
      <xdr:col>19</xdr:col>
      <xdr:colOff>6350</xdr:colOff>
      <xdr:row>15</xdr:row>
      <xdr:rowOff>135890</xdr:rowOff>
    </xdr:to>
    <xdr:sp macro="" textlink="">
      <xdr:nvSpPr>
        <xdr:cNvPr id="137" name="フローチャート : 判断 136"/>
        <xdr:cNvSpPr/>
      </xdr:nvSpPr>
      <xdr:spPr>
        <a:xfrm>
          <a:off x="129540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120667</xdr:rowOff>
    </xdr:from>
    <xdr:ext cx="762000" cy="259045"/>
    <xdr:sp macro="" textlink="">
      <xdr:nvSpPr>
        <xdr:cNvPr id="138" name="テキスト ボックス 137"/>
        <xdr:cNvSpPr txBox="1"/>
      </xdr:nvSpPr>
      <xdr:spPr>
        <a:xfrm>
          <a:off x="12623800" y="269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44" name="円/楕円 143"/>
        <xdr:cNvSpPr/>
      </xdr:nvSpPr>
      <xdr:spPr>
        <a:xfrm>
          <a:off x="164592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92727</xdr:rowOff>
    </xdr:from>
    <xdr:ext cx="762000" cy="259045"/>
    <xdr:sp macro="" textlink="">
      <xdr:nvSpPr>
        <xdr:cNvPr id="145" name="物件費該当値テキスト"/>
        <xdr:cNvSpPr txBox="1"/>
      </xdr:nvSpPr>
      <xdr:spPr>
        <a:xfrm>
          <a:off x="165989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0</xdr:rowOff>
    </xdr:from>
    <xdr:to>
      <xdr:col>22</xdr:col>
      <xdr:colOff>615950</xdr:colOff>
      <xdr:row>16</xdr:row>
      <xdr:rowOff>101600</xdr:rowOff>
    </xdr:to>
    <xdr:sp macro="" textlink="">
      <xdr:nvSpPr>
        <xdr:cNvPr id="146" name="円/楕円 145"/>
        <xdr:cNvSpPr/>
      </xdr:nvSpPr>
      <xdr:spPr>
        <a:xfrm>
          <a:off x="15621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47" name="テキスト ボックス 146"/>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102870</xdr:rowOff>
    </xdr:from>
    <xdr:to>
      <xdr:col>21</xdr:col>
      <xdr:colOff>412750</xdr:colOff>
      <xdr:row>16</xdr:row>
      <xdr:rowOff>33020</xdr:rowOff>
    </xdr:to>
    <xdr:sp macro="" textlink="">
      <xdr:nvSpPr>
        <xdr:cNvPr id="148" name="円/楕円 147"/>
        <xdr:cNvSpPr/>
      </xdr:nvSpPr>
      <xdr:spPr>
        <a:xfrm>
          <a:off x="147320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43197</xdr:rowOff>
    </xdr:from>
    <xdr:ext cx="762000" cy="259045"/>
    <xdr:sp macro="" textlink="">
      <xdr:nvSpPr>
        <xdr:cNvPr id="149" name="テキスト ボックス 148"/>
        <xdr:cNvSpPr txBox="1"/>
      </xdr:nvSpPr>
      <xdr:spPr>
        <a:xfrm>
          <a:off x="144018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57150</xdr:rowOff>
    </xdr:from>
    <xdr:to>
      <xdr:col>20</xdr:col>
      <xdr:colOff>209550</xdr:colOff>
      <xdr:row>15</xdr:row>
      <xdr:rowOff>158750</xdr:rowOff>
    </xdr:to>
    <xdr:sp macro="" textlink="">
      <xdr:nvSpPr>
        <xdr:cNvPr id="150" name="円/楕円 149"/>
        <xdr:cNvSpPr/>
      </xdr:nvSpPr>
      <xdr:spPr>
        <a:xfrm>
          <a:off x="13843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168927</xdr:rowOff>
    </xdr:from>
    <xdr:ext cx="762000" cy="259045"/>
    <xdr:sp macro="" textlink="">
      <xdr:nvSpPr>
        <xdr:cNvPr id="151" name="テキスト ボックス 150"/>
        <xdr:cNvSpPr txBox="1"/>
      </xdr:nvSpPr>
      <xdr:spPr>
        <a:xfrm>
          <a:off x="13512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3810</xdr:rowOff>
    </xdr:from>
    <xdr:to>
      <xdr:col>19</xdr:col>
      <xdr:colOff>6350</xdr:colOff>
      <xdr:row>15</xdr:row>
      <xdr:rowOff>105410</xdr:rowOff>
    </xdr:to>
    <xdr:sp macro="" textlink="">
      <xdr:nvSpPr>
        <xdr:cNvPr id="152" name="円/楕円 151"/>
        <xdr:cNvSpPr/>
      </xdr:nvSpPr>
      <xdr:spPr>
        <a:xfrm>
          <a:off x="129540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115587</xdr:rowOff>
    </xdr:from>
    <xdr:ext cx="762000" cy="259045"/>
    <xdr:sp macro="" textlink="">
      <xdr:nvSpPr>
        <xdr:cNvPr id="153" name="テキスト ボックス 152"/>
        <xdr:cNvSpPr txBox="1"/>
      </xdr:nvSpPr>
      <xdr:spPr>
        <a:xfrm>
          <a:off x="126238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昨年度比０．６ポイント増となり、依然として類似団体を大きく上回っている。</a:t>
          </a:r>
          <a:endParaRPr kumimoji="1" lang="en-US" altLang="ja-JP" sz="1300">
            <a:latin typeface="ＭＳ Ｐゴシック"/>
          </a:endParaRPr>
        </a:p>
        <a:p>
          <a:r>
            <a:rPr kumimoji="1" lang="ja-JP" altLang="en-US" sz="1300">
              <a:latin typeface="ＭＳ Ｐゴシック"/>
            </a:rPr>
            <a:t>ただ、全国平均・県平均と比べると下回っており、福祉サービス等に地域格差のないよう、更なる内容の検討が必要である。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37193</xdr:rowOff>
    </xdr:from>
    <xdr:to>
      <xdr:col>7</xdr:col>
      <xdr:colOff>15875</xdr:colOff>
      <xdr:row>59</xdr:row>
      <xdr:rowOff>135165</xdr:rowOff>
    </xdr:to>
    <xdr:cxnSp macro="">
      <xdr:nvCxnSpPr>
        <xdr:cNvPr id="187" name="直線コネクタ 186"/>
        <xdr:cNvCxnSpPr/>
      </xdr:nvCxnSpPr>
      <xdr:spPr>
        <a:xfrm>
          <a:off x="3987800" y="10152743"/>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158042</xdr:rowOff>
    </xdr:from>
    <xdr:ext cx="762000" cy="259045"/>
    <xdr:sp macro="" textlink="">
      <xdr:nvSpPr>
        <xdr:cNvPr id="188" name="扶助費平均値テキスト"/>
        <xdr:cNvSpPr txBox="1"/>
      </xdr:nvSpPr>
      <xdr:spPr>
        <a:xfrm>
          <a:off x="4914900" y="9244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20865</xdr:rowOff>
    </xdr:from>
    <xdr:to>
      <xdr:col>5</xdr:col>
      <xdr:colOff>549275</xdr:colOff>
      <xdr:row>59</xdr:row>
      <xdr:rowOff>37193</xdr:rowOff>
    </xdr:to>
    <xdr:cxnSp macro="">
      <xdr:nvCxnSpPr>
        <xdr:cNvPr id="190" name="直線コネクタ 189"/>
        <xdr:cNvCxnSpPr/>
      </xdr:nvCxnSpPr>
      <xdr:spPr>
        <a:xfrm>
          <a:off x="3098800" y="101364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2" name="テキスト ボックス 191"/>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127000</xdr:rowOff>
    </xdr:from>
    <xdr:to>
      <xdr:col>4</xdr:col>
      <xdr:colOff>346075</xdr:colOff>
      <xdr:row>59</xdr:row>
      <xdr:rowOff>20865</xdr:rowOff>
    </xdr:to>
    <xdr:cxnSp macro="">
      <xdr:nvCxnSpPr>
        <xdr:cNvPr id="193" name="直線コネクタ 192"/>
        <xdr:cNvCxnSpPr/>
      </xdr:nvCxnSpPr>
      <xdr:spPr>
        <a:xfrm>
          <a:off x="2209800" y="100711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5" name="テキスト ボックス 194"/>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127000</xdr:rowOff>
    </xdr:from>
    <xdr:to>
      <xdr:col>3</xdr:col>
      <xdr:colOff>142875</xdr:colOff>
      <xdr:row>58</xdr:row>
      <xdr:rowOff>127000</xdr:rowOff>
    </xdr:to>
    <xdr:cxnSp macro="">
      <xdr:nvCxnSpPr>
        <xdr:cNvPr id="196" name="直線コネクタ 195"/>
        <xdr:cNvCxnSpPr/>
      </xdr:nvCxnSpPr>
      <xdr:spPr>
        <a:xfrm>
          <a:off x="1320800" y="10071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199" name="フローチャート : 判断 198"/>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163484</xdr:rowOff>
    </xdr:from>
    <xdr:ext cx="762000" cy="259045"/>
    <xdr:sp macro="" textlink="">
      <xdr:nvSpPr>
        <xdr:cNvPr id="200" name="テキスト ボックス 199"/>
        <xdr:cNvSpPr txBox="1"/>
      </xdr:nvSpPr>
      <xdr:spPr>
        <a:xfrm>
          <a:off x="939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84365</xdr:rowOff>
    </xdr:from>
    <xdr:to>
      <xdr:col>7</xdr:col>
      <xdr:colOff>66675</xdr:colOff>
      <xdr:row>60</xdr:row>
      <xdr:rowOff>14515</xdr:rowOff>
    </xdr:to>
    <xdr:sp macro="" textlink="">
      <xdr:nvSpPr>
        <xdr:cNvPr id="206" name="円/楕円 205"/>
        <xdr:cNvSpPr/>
      </xdr:nvSpPr>
      <xdr:spPr>
        <a:xfrm>
          <a:off x="4775200" y="1019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56442</xdr:rowOff>
    </xdr:from>
    <xdr:ext cx="762000" cy="259045"/>
    <xdr:sp macro="" textlink="">
      <xdr:nvSpPr>
        <xdr:cNvPr id="207" name="扶助費該当値テキスト"/>
        <xdr:cNvSpPr txBox="1"/>
      </xdr:nvSpPr>
      <xdr:spPr>
        <a:xfrm>
          <a:off x="49149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157843</xdr:rowOff>
    </xdr:from>
    <xdr:to>
      <xdr:col>5</xdr:col>
      <xdr:colOff>600075</xdr:colOff>
      <xdr:row>59</xdr:row>
      <xdr:rowOff>87993</xdr:rowOff>
    </xdr:to>
    <xdr:sp macro="" textlink="">
      <xdr:nvSpPr>
        <xdr:cNvPr id="208" name="円/楕円 207"/>
        <xdr:cNvSpPr/>
      </xdr:nvSpPr>
      <xdr:spPr>
        <a:xfrm>
          <a:off x="3937000" y="1010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72770</xdr:rowOff>
    </xdr:from>
    <xdr:ext cx="736600" cy="259045"/>
    <xdr:sp macro="" textlink="">
      <xdr:nvSpPr>
        <xdr:cNvPr id="209" name="テキスト ボックス 208"/>
        <xdr:cNvSpPr txBox="1"/>
      </xdr:nvSpPr>
      <xdr:spPr>
        <a:xfrm>
          <a:off x="3606800" y="1018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141515</xdr:rowOff>
    </xdr:from>
    <xdr:to>
      <xdr:col>4</xdr:col>
      <xdr:colOff>396875</xdr:colOff>
      <xdr:row>59</xdr:row>
      <xdr:rowOff>71665</xdr:rowOff>
    </xdr:to>
    <xdr:sp macro="" textlink="">
      <xdr:nvSpPr>
        <xdr:cNvPr id="210" name="円/楕円 209"/>
        <xdr:cNvSpPr/>
      </xdr:nvSpPr>
      <xdr:spPr>
        <a:xfrm>
          <a:off x="3048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56442</xdr:rowOff>
    </xdr:from>
    <xdr:ext cx="762000" cy="259045"/>
    <xdr:sp macro="" textlink="">
      <xdr:nvSpPr>
        <xdr:cNvPr id="211" name="テキスト ボックス 210"/>
        <xdr:cNvSpPr txBox="1"/>
      </xdr:nvSpPr>
      <xdr:spPr>
        <a:xfrm>
          <a:off x="2717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76200</xdr:rowOff>
    </xdr:from>
    <xdr:to>
      <xdr:col>3</xdr:col>
      <xdr:colOff>193675</xdr:colOff>
      <xdr:row>59</xdr:row>
      <xdr:rowOff>6350</xdr:rowOff>
    </xdr:to>
    <xdr:sp macro="" textlink="">
      <xdr:nvSpPr>
        <xdr:cNvPr id="212" name="円/楕円 211"/>
        <xdr:cNvSpPr/>
      </xdr:nvSpPr>
      <xdr:spPr>
        <a:xfrm>
          <a:off x="2159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162577</xdr:rowOff>
    </xdr:from>
    <xdr:ext cx="762000" cy="259045"/>
    <xdr:sp macro="" textlink="">
      <xdr:nvSpPr>
        <xdr:cNvPr id="213" name="テキスト ボックス 212"/>
        <xdr:cNvSpPr txBox="1"/>
      </xdr:nvSpPr>
      <xdr:spPr>
        <a:xfrm>
          <a:off x="1828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76200</xdr:rowOff>
    </xdr:from>
    <xdr:to>
      <xdr:col>1</xdr:col>
      <xdr:colOff>676275</xdr:colOff>
      <xdr:row>59</xdr:row>
      <xdr:rowOff>6350</xdr:rowOff>
    </xdr:to>
    <xdr:sp macro="" textlink="">
      <xdr:nvSpPr>
        <xdr:cNvPr id="214" name="円/楕円 213"/>
        <xdr:cNvSpPr/>
      </xdr:nvSpPr>
      <xdr:spPr>
        <a:xfrm>
          <a:off x="1270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162577</xdr:rowOff>
    </xdr:from>
    <xdr:ext cx="762000" cy="259045"/>
    <xdr:sp macro="" textlink="">
      <xdr:nvSpPr>
        <xdr:cNvPr id="215" name="テキスト ボックス 214"/>
        <xdr:cNvSpPr txBox="1"/>
      </xdr:nvSpPr>
      <xdr:spPr>
        <a:xfrm>
          <a:off x="939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昨年度比１ポイント増となっており、類似団体を大きく上回っている。</a:t>
          </a:r>
          <a:endParaRPr kumimoji="1" lang="en-US" altLang="ja-JP" sz="1300">
            <a:latin typeface="ＭＳ Ｐゴシック"/>
          </a:endParaRPr>
        </a:p>
        <a:p>
          <a:r>
            <a:rPr kumimoji="1" lang="ja-JP" altLang="en-US" sz="1300">
              <a:latin typeface="ＭＳ Ｐゴシック"/>
            </a:rPr>
            <a:t>　簡易水道事業、農業集落排水事業の公営企業会計への繰出金を抑制し、普通会計を圧迫しないよう財政健全化を図る。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136144</xdr:rowOff>
    </xdr:from>
    <xdr:to>
      <xdr:col>24</xdr:col>
      <xdr:colOff>31750</xdr:colOff>
      <xdr:row>59</xdr:row>
      <xdr:rowOff>10414</xdr:rowOff>
    </xdr:to>
    <xdr:cxnSp macro="">
      <xdr:nvCxnSpPr>
        <xdr:cNvPr id="245" name="直線コネクタ 244"/>
        <xdr:cNvCxnSpPr/>
      </xdr:nvCxnSpPr>
      <xdr:spPr>
        <a:xfrm>
          <a:off x="15671800" y="1008024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6"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35560</xdr:rowOff>
    </xdr:from>
    <xdr:to>
      <xdr:col>22</xdr:col>
      <xdr:colOff>565150</xdr:colOff>
      <xdr:row>58</xdr:row>
      <xdr:rowOff>136144</xdr:rowOff>
    </xdr:to>
    <xdr:cxnSp macro="">
      <xdr:nvCxnSpPr>
        <xdr:cNvPr id="248" name="直線コネクタ 247"/>
        <xdr:cNvCxnSpPr/>
      </xdr:nvCxnSpPr>
      <xdr:spPr>
        <a:xfrm>
          <a:off x="14782800" y="9979660"/>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50" name="テキスト ボックス 249"/>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35560</xdr:rowOff>
    </xdr:from>
    <xdr:to>
      <xdr:col>21</xdr:col>
      <xdr:colOff>361950</xdr:colOff>
      <xdr:row>59</xdr:row>
      <xdr:rowOff>51562</xdr:rowOff>
    </xdr:to>
    <xdr:cxnSp macro="">
      <xdr:nvCxnSpPr>
        <xdr:cNvPr id="251" name="直線コネクタ 250"/>
        <xdr:cNvCxnSpPr/>
      </xdr:nvCxnSpPr>
      <xdr:spPr>
        <a:xfrm flipV="1">
          <a:off x="13893800" y="9979660"/>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53" name="テキスト ボックス 252"/>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90424</xdr:rowOff>
    </xdr:from>
    <xdr:to>
      <xdr:col>20</xdr:col>
      <xdr:colOff>158750</xdr:colOff>
      <xdr:row>59</xdr:row>
      <xdr:rowOff>51562</xdr:rowOff>
    </xdr:to>
    <xdr:cxnSp macro="">
      <xdr:nvCxnSpPr>
        <xdr:cNvPr id="254" name="直線コネクタ 253"/>
        <xdr:cNvCxnSpPr/>
      </xdr:nvCxnSpPr>
      <xdr:spPr>
        <a:xfrm>
          <a:off x="13004800" y="10034524"/>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165354</xdr:rowOff>
    </xdr:from>
    <xdr:to>
      <xdr:col>19</xdr:col>
      <xdr:colOff>6350</xdr:colOff>
      <xdr:row>56</xdr:row>
      <xdr:rowOff>95504</xdr:rowOff>
    </xdr:to>
    <xdr:sp macro="" textlink="">
      <xdr:nvSpPr>
        <xdr:cNvPr id="257" name="フローチャート : 判断 256"/>
        <xdr:cNvSpPr/>
      </xdr:nvSpPr>
      <xdr:spPr>
        <a:xfrm>
          <a:off x="12954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105681</xdr:rowOff>
    </xdr:from>
    <xdr:ext cx="762000" cy="259045"/>
    <xdr:sp macro="" textlink="">
      <xdr:nvSpPr>
        <xdr:cNvPr id="258" name="テキスト ボックス 257"/>
        <xdr:cNvSpPr txBox="1"/>
      </xdr:nvSpPr>
      <xdr:spPr>
        <a:xfrm>
          <a:off x="12623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131064</xdr:rowOff>
    </xdr:from>
    <xdr:to>
      <xdr:col>24</xdr:col>
      <xdr:colOff>82550</xdr:colOff>
      <xdr:row>59</xdr:row>
      <xdr:rowOff>61214</xdr:rowOff>
    </xdr:to>
    <xdr:sp macro="" textlink="">
      <xdr:nvSpPr>
        <xdr:cNvPr id="264" name="円/楕円 263"/>
        <xdr:cNvSpPr/>
      </xdr:nvSpPr>
      <xdr:spPr>
        <a:xfrm>
          <a:off x="16459200" y="10075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103141</xdr:rowOff>
    </xdr:from>
    <xdr:ext cx="762000" cy="259045"/>
    <xdr:sp macro="" textlink="">
      <xdr:nvSpPr>
        <xdr:cNvPr id="265" name="その他該当値テキスト"/>
        <xdr:cNvSpPr txBox="1"/>
      </xdr:nvSpPr>
      <xdr:spPr>
        <a:xfrm>
          <a:off x="16598900" y="10047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85344</xdr:rowOff>
    </xdr:from>
    <xdr:to>
      <xdr:col>22</xdr:col>
      <xdr:colOff>615950</xdr:colOff>
      <xdr:row>59</xdr:row>
      <xdr:rowOff>15494</xdr:rowOff>
    </xdr:to>
    <xdr:sp macro="" textlink="">
      <xdr:nvSpPr>
        <xdr:cNvPr id="266" name="円/楕円 265"/>
        <xdr:cNvSpPr/>
      </xdr:nvSpPr>
      <xdr:spPr>
        <a:xfrm>
          <a:off x="15621000" y="10029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271</xdr:rowOff>
    </xdr:from>
    <xdr:ext cx="736600" cy="259045"/>
    <xdr:sp macro="" textlink="">
      <xdr:nvSpPr>
        <xdr:cNvPr id="267" name="テキスト ボックス 266"/>
        <xdr:cNvSpPr txBox="1"/>
      </xdr:nvSpPr>
      <xdr:spPr>
        <a:xfrm>
          <a:off x="15290800" y="10115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156210</xdr:rowOff>
    </xdr:from>
    <xdr:to>
      <xdr:col>21</xdr:col>
      <xdr:colOff>412750</xdr:colOff>
      <xdr:row>58</xdr:row>
      <xdr:rowOff>86360</xdr:rowOff>
    </xdr:to>
    <xdr:sp macro="" textlink="">
      <xdr:nvSpPr>
        <xdr:cNvPr id="268" name="円/楕円 267"/>
        <xdr:cNvSpPr/>
      </xdr:nvSpPr>
      <xdr:spPr>
        <a:xfrm>
          <a:off x="14732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71137</xdr:rowOff>
    </xdr:from>
    <xdr:ext cx="762000" cy="259045"/>
    <xdr:sp macro="" textlink="">
      <xdr:nvSpPr>
        <xdr:cNvPr id="269" name="テキスト ボックス 268"/>
        <xdr:cNvSpPr txBox="1"/>
      </xdr:nvSpPr>
      <xdr:spPr>
        <a:xfrm>
          <a:off x="14401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762</xdr:rowOff>
    </xdr:from>
    <xdr:to>
      <xdr:col>20</xdr:col>
      <xdr:colOff>209550</xdr:colOff>
      <xdr:row>59</xdr:row>
      <xdr:rowOff>102362</xdr:rowOff>
    </xdr:to>
    <xdr:sp macro="" textlink="">
      <xdr:nvSpPr>
        <xdr:cNvPr id="270" name="円/楕円 269"/>
        <xdr:cNvSpPr/>
      </xdr:nvSpPr>
      <xdr:spPr>
        <a:xfrm>
          <a:off x="13843000" y="10116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87139</xdr:rowOff>
    </xdr:from>
    <xdr:ext cx="762000" cy="259045"/>
    <xdr:sp macro="" textlink="">
      <xdr:nvSpPr>
        <xdr:cNvPr id="271" name="テキスト ボックス 270"/>
        <xdr:cNvSpPr txBox="1"/>
      </xdr:nvSpPr>
      <xdr:spPr>
        <a:xfrm>
          <a:off x="13512800" y="1020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39624</xdr:rowOff>
    </xdr:from>
    <xdr:to>
      <xdr:col>19</xdr:col>
      <xdr:colOff>6350</xdr:colOff>
      <xdr:row>58</xdr:row>
      <xdr:rowOff>141224</xdr:rowOff>
    </xdr:to>
    <xdr:sp macro="" textlink="">
      <xdr:nvSpPr>
        <xdr:cNvPr id="272" name="円/楕円 271"/>
        <xdr:cNvSpPr/>
      </xdr:nvSpPr>
      <xdr:spPr>
        <a:xfrm>
          <a:off x="12954000" y="998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126001</xdr:rowOff>
    </xdr:from>
    <xdr:ext cx="762000" cy="259045"/>
    <xdr:sp macro="" textlink="">
      <xdr:nvSpPr>
        <xdr:cNvPr id="273" name="テキスト ボックス 272"/>
        <xdr:cNvSpPr txBox="1"/>
      </xdr:nvSpPr>
      <xdr:spPr>
        <a:xfrm>
          <a:off x="12623800" y="1007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第三セクター温泉施設改修等、農林水産業関係補助金の増加により昨年度比１ポイント増となり、類似団体と比べ１．９ポイント上回っている。</a:t>
          </a:r>
          <a:endParaRPr kumimoji="1" lang="en-US" altLang="ja-JP" sz="1300">
            <a:latin typeface="ＭＳ Ｐゴシック"/>
          </a:endParaRPr>
        </a:p>
        <a:p>
          <a:r>
            <a:rPr kumimoji="1" lang="ja-JP" altLang="en-US" sz="1300">
              <a:latin typeface="ＭＳ Ｐゴシック"/>
            </a:rPr>
            <a:t>　今後も適正な補助金の交付に努める。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37</xdr:row>
      <xdr:rowOff>24130</xdr:rowOff>
    </xdr:to>
    <xdr:cxnSp macro="">
      <xdr:nvCxnSpPr>
        <xdr:cNvPr id="303" name="直線コネクタ 302"/>
        <xdr:cNvCxnSpPr/>
      </xdr:nvCxnSpPr>
      <xdr:spPr>
        <a:xfrm>
          <a:off x="15671800" y="63220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4"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149860</xdr:rowOff>
    </xdr:from>
    <xdr:to>
      <xdr:col>22</xdr:col>
      <xdr:colOff>565150</xdr:colOff>
      <xdr:row>36</xdr:row>
      <xdr:rowOff>149860</xdr:rowOff>
    </xdr:to>
    <xdr:cxnSp macro="">
      <xdr:nvCxnSpPr>
        <xdr:cNvPr id="306" name="直線コネクタ 305"/>
        <xdr:cNvCxnSpPr/>
      </xdr:nvCxnSpPr>
      <xdr:spPr>
        <a:xfrm>
          <a:off x="14782800" y="6322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08" name="テキスト ボックス 307"/>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136144</xdr:rowOff>
    </xdr:from>
    <xdr:to>
      <xdr:col>21</xdr:col>
      <xdr:colOff>361950</xdr:colOff>
      <xdr:row>36</xdr:row>
      <xdr:rowOff>149860</xdr:rowOff>
    </xdr:to>
    <xdr:cxnSp macro="">
      <xdr:nvCxnSpPr>
        <xdr:cNvPr id="309" name="直線コネクタ 308"/>
        <xdr:cNvCxnSpPr/>
      </xdr:nvCxnSpPr>
      <xdr:spPr>
        <a:xfrm>
          <a:off x="13893800" y="63083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1" name="テキスト ボックス 31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72136</xdr:rowOff>
    </xdr:from>
    <xdr:to>
      <xdr:col>20</xdr:col>
      <xdr:colOff>158750</xdr:colOff>
      <xdr:row>36</xdr:row>
      <xdr:rowOff>136144</xdr:rowOff>
    </xdr:to>
    <xdr:cxnSp macro="">
      <xdr:nvCxnSpPr>
        <xdr:cNvPr id="312" name="直線コネクタ 311"/>
        <xdr:cNvCxnSpPr/>
      </xdr:nvCxnSpPr>
      <xdr:spPr>
        <a:xfrm>
          <a:off x="13004800" y="624433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160545</xdr:rowOff>
    </xdr:from>
    <xdr:ext cx="762000" cy="259045"/>
    <xdr:sp macro="" textlink="">
      <xdr:nvSpPr>
        <xdr:cNvPr id="314" name="テキスト ボックス 313"/>
        <xdr:cNvSpPr txBox="1"/>
      </xdr:nvSpPr>
      <xdr:spPr>
        <a:xfrm>
          <a:off x="13512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15" name="フローチャート : 判断 314"/>
        <xdr:cNvSpPr/>
      </xdr:nvSpPr>
      <xdr:spPr>
        <a:xfrm>
          <a:off x="12954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162577</xdr:rowOff>
    </xdr:from>
    <xdr:ext cx="762000" cy="259045"/>
    <xdr:sp macro="" textlink="">
      <xdr:nvSpPr>
        <xdr:cNvPr id="316" name="テキスト ボックス 315"/>
        <xdr:cNvSpPr txBox="1"/>
      </xdr:nvSpPr>
      <xdr:spPr>
        <a:xfrm>
          <a:off x="12623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22" name="円/楕円 321"/>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116857</xdr:rowOff>
    </xdr:from>
    <xdr:ext cx="762000" cy="259045"/>
    <xdr:sp macro="" textlink="">
      <xdr:nvSpPr>
        <xdr:cNvPr id="323" name="補助費等該当値テキスト"/>
        <xdr:cNvSpPr txBox="1"/>
      </xdr:nvSpPr>
      <xdr:spPr>
        <a:xfrm>
          <a:off x="16598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24" name="円/楕円 323"/>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25" name="テキスト ボックス 324"/>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26" name="円/楕円 325"/>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7" name="テキスト ボックス 32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85344</xdr:rowOff>
    </xdr:from>
    <xdr:to>
      <xdr:col>20</xdr:col>
      <xdr:colOff>209550</xdr:colOff>
      <xdr:row>37</xdr:row>
      <xdr:rowOff>15494</xdr:rowOff>
    </xdr:to>
    <xdr:sp macro="" textlink="">
      <xdr:nvSpPr>
        <xdr:cNvPr id="328" name="円/楕円 327"/>
        <xdr:cNvSpPr/>
      </xdr:nvSpPr>
      <xdr:spPr>
        <a:xfrm>
          <a:off x="13843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271</xdr:rowOff>
    </xdr:from>
    <xdr:ext cx="762000" cy="259045"/>
    <xdr:sp macro="" textlink="">
      <xdr:nvSpPr>
        <xdr:cNvPr id="329" name="テキスト ボックス 328"/>
        <xdr:cNvSpPr txBox="1"/>
      </xdr:nvSpPr>
      <xdr:spPr>
        <a:xfrm>
          <a:off x="13512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21336</xdr:rowOff>
    </xdr:from>
    <xdr:to>
      <xdr:col>19</xdr:col>
      <xdr:colOff>6350</xdr:colOff>
      <xdr:row>36</xdr:row>
      <xdr:rowOff>122936</xdr:rowOff>
    </xdr:to>
    <xdr:sp macro="" textlink="">
      <xdr:nvSpPr>
        <xdr:cNvPr id="330" name="円/楕円 329"/>
        <xdr:cNvSpPr/>
      </xdr:nvSpPr>
      <xdr:spPr>
        <a:xfrm>
          <a:off x="12954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133113</xdr:rowOff>
    </xdr:from>
    <xdr:ext cx="762000" cy="259045"/>
    <xdr:sp macro="" textlink="">
      <xdr:nvSpPr>
        <xdr:cNvPr id="331" name="テキスト ボックス 330"/>
        <xdr:cNvSpPr txBox="1"/>
      </xdr:nvSpPr>
      <xdr:spPr>
        <a:xfrm>
          <a:off x="12623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比率は昨年と横ばいの１４．４ポイントであるが、償還金額自体は昨年度より減少している。</a:t>
          </a:r>
          <a:endParaRPr kumimoji="1" lang="en-US" altLang="ja-JP" sz="1300">
            <a:latin typeface="ＭＳ Ｐゴシック"/>
          </a:endParaRPr>
        </a:p>
        <a:p>
          <a:r>
            <a:rPr kumimoji="1" lang="ja-JP" altLang="en-US" sz="1300">
              <a:latin typeface="ＭＳ Ｐゴシック"/>
            </a:rPr>
            <a:t>　今後も計画的な事業実施を図り、適切な公債管理に努める。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27939</xdr:rowOff>
    </xdr:from>
    <xdr:to>
      <xdr:col>7</xdr:col>
      <xdr:colOff>15875</xdr:colOff>
      <xdr:row>76</xdr:row>
      <xdr:rowOff>27939</xdr:rowOff>
    </xdr:to>
    <xdr:cxnSp macro="">
      <xdr:nvCxnSpPr>
        <xdr:cNvPr id="363" name="直線コネクタ 362"/>
        <xdr:cNvCxnSpPr/>
      </xdr:nvCxnSpPr>
      <xdr:spPr>
        <a:xfrm>
          <a:off x="3987800" y="130581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64"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27939</xdr:rowOff>
    </xdr:from>
    <xdr:to>
      <xdr:col>5</xdr:col>
      <xdr:colOff>549275</xdr:colOff>
      <xdr:row>76</xdr:row>
      <xdr:rowOff>92711</xdr:rowOff>
    </xdr:to>
    <xdr:cxnSp macro="">
      <xdr:nvCxnSpPr>
        <xdr:cNvPr id="366" name="直線コネクタ 365"/>
        <xdr:cNvCxnSpPr/>
      </xdr:nvCxnSpPr>
      <xdr:spPr>
        <a:xfrm flipV="1">
          <a:off x="3098800" y="13058139"/>
          <a:ext cx="889000" cy="6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48277</xdr:rowOff>
    </xdr:from>
    <xdr:ext cx="736600" cy="259045"/>
    <xdr:sp macro="" textlink="">
      <xdr:nvSpPr>
        <xdr:cNvPr id="368" name="テキスト ボックス 367"/>
        <xdr:cNvSpPr txBox="1"/>
      </xdr:nvSpPr>
      <xdr:spPr>
        <a:xfrm>
          <a:off x="3606800" y="1324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92711</xdr:rowOff>
    </xdr:from>
    <xdr:to>
      <xdr:col>4</xdr:col>
      <xdr:colOff>346075</xdr:colOff>
      <xdr:row>76</xdr:row>
      <xdr:rowOff>161289</xdr:rowOff>
    </xdr:to>
    <xdr:cxnSp macro="">
      <xdr:nvCxnSpPr>
        <xdr:cNvPr id="369" name="直線コネクタ 368"/>
        <xdr:cNvCxnSpPr/>
      </xdr:nvCxnSpPr>
      <xdr:spPr>
        <a:xfrm flipV="1">
          <a:off x="2209800" y="13122911"/>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55897</xdr:rowOff>
    </xdr:from>
    <xdr:ext cx="762000" cy="259045"/>
    <xdr:sp macro="" textlink="">
      <xdr:nvSpPr>
        <xdr:cNvPr id="371" name="テキスト ボックス 370"/>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149861</xdr:rowOff>
    </xdr:from>
    <xdr:to>
      <xdr:col>3</xdr:col>
      <xdr:colOff>142875</xdr:colOff>
      <xdr:row>76</xdr:row>
      <xdr:rowOff>161289</xdr:rowOff>
    </xdr:to>
    <xdr:cxnSp macro="">
      <xdr:nvCxnSpPr>
        <xdr:cNvPr id="372" name="直線コネクタ 371"/>
        <xdr:cNvCxnSpPr/>
      </xdr:nvCxnSpPr>
      <xdr:spPr>
        <a:xfrm>
          <a:off x="1320800" y="131800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74" name="テキスト ボックス 373"/>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38100</xdr:rowOff>
    </xdr:from>
    <xdr:to>
      <xdr:col>1</xdr:col>
      <xdr:colOff>676275</xdr:colOff>
      <xdr:row>77</xdr:row>
      <xdr:rowOff>139700</xdr:rowOff>
    </xdr:to>
    <xdr:sp macro="" textlink="">
      <xdr:nvSpPr>
        <xdr:cNvPr id="375" name="フローチャート : 判断 374"/>
        <xdr:cNvSpPr/>
      </xdr:nvSpPr>
      <xdr:spPr>
        <a:xfrm>
          <a:off x="1270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124477</xdr:rowOff>
    </xdr:from>
    <xdr:ext cx="762000" cy="259045"/>
    <xdr:sp macro="" textlink="">
      <xdr:nvSpPr>
        <xdr:cNvPr id="376" name="テキスト ボックス 375"/>
        <xdr:cNvSpPr txBox="1"/>
      </xdr:nvSpPr>
      <xdr:spPr>
        <a:xfrm>
          <a:off x="939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148589</xdr:rowOff>
    </xdr:from>
    <xdr:to>
      <xdr:col>7</xdr:col>
      <xdr:colOff>66675</xdr:colOff>
      <xdr:row>76</xdr:row>
      <xdr:rowOff>78739</xdr:rowOff>
    </xdr:to>
    <xdr:sp macro="" textlink="">
      <xdr:nvSpPr>
        <xdr:cNvPr id="382" name="円/楕円 381"/>
        <xdr:cNvSpPr/>
      </xdr:nvSpPr>
      <xdr:spPr>
        <a:xfrm>
          <a:off x="47752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165117</xdr:rowOff>
    </xdr:from>
    <xdr:ext cx="762000" cy="259045"/>
    <xdr:sp macro="" textlink="">
      <xdr:nvSpPr>
        <xdr:cNvPr id="383" name="公債費該当値テキスト"/>
        <xdr:cNvSpPr txBox="1"/>
      </xdr:nvSpPr>
      <xdr:spPr>
        <a:xfrm>
          <a:off x="49149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148589</xdr:rowOff>
    </xdr:from>
    <xdr:to>
      <xdr:col>5</xdr:col>
      <xdr:colOff>600075</xdr:colOff>
      <xdr:row>76</xdr:row>
      <xdr:rowOff>78739</xdr:rowOff>
    </xdr:to>
    <xdr:sp macro="" textlink="">
      <xdr:nvSpPr>
        <xdr:cNvPr id="384" name="円/楕円 383"/>
        <xdr:cNvSpPr/>
      </xdr:nvSpPr>
      <xdr:spPr>
        <a:xfrm>
          <a:off x="39370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88917</xdr:rowOff>
    </xdr:from>
    <xdr:ext cx="736600" cy="259045"/>
    <xdr:sp macro="" textlink="">
      <xdr:nvSpPr>
        <xdr:cNvPr id="385" name="テキスト ボックス 384"/>
        <xdr:cNvSpPr txBox="1"/>
      </xdr:nvSpPr>
      <xdr:spPr>
        <a:xfrm>
          <a:off x="3606800" y="1277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41911</xdr:rowOff>
    </xdr:from>
    <xdr:to>
      <xdr:col>4</xdr:col>
      <xdr:colOff>396875</xdr:colOff>
      <xdr:row>76</xdr:row>
      <xdr:rowOff>143511</xdr:rowOff>
    </xdr:to>
    <xdr:sp macro="" textlink="">
      <xdr:nvSpPr>
        <xdr:cNvPr id="386" name="円/楕円 385"/>
        <xdr:cNvSpPr/>
      </xdr:nvSpPr>
      <xdr:spPr>
        <a:xfrm>
          <a:off x="3048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153687</xdr:rowOff>
    </xdr:from>
    <xdr:ext cx="762000" cy="259045"/>
    <xdr:sp macro="" textlink="">
      <xdr:nvSpPr>
        <xdr:cNvPr id="387" name="テキスト ボックス 386"/>
        <xdr:cNvSpPr txBox="1"/>
      </xdr:nvSpPr>
      <xdr:spPr>
        <a:xfrm>
          <a:off x="27178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110489</xdr:rowOff>
    </xdr:from>
    <xdr:to>
      <xdr:col>3</xdr:col>
      <xdr:colOff>193675</xdr:colOff>
      <xdr:row>77</xdr:row>
      <xdr:rowOff>40639</xdr:rowOff>
    </xdr:to>
    <xdr:sp macro="" textlink="">
      <xdr:nvSpPr>
        <xdr:cNvPr id="388" name="円/楕円 387"/>
        <xdr:cNvSpPr/>
      </xdr:nvSpPr>
      <xdr:spPr>
        <a:xfrm>
          <a:off x="2159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50817</xdr:rowOff>
    </xdr:from>
    <xdr:ext cx="762000" cy="259045"/>
    <xdr:sp macro="" textlink="">
      <xdr:nvSpPr>
        <xdr:cNvPr id="389" name="テキスト ボックス 388"/>
        <xdr:cNvSpPr txBox="1"/>
      </xdr:nvSpPr>
      <xdr:spPr>
        <a:xfrm>
          <a:off x="1828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90" name="円/楕円 389"/>
        <xdr:cNvSpPr/>
      </xdr:nvSpPr>
      <xdr:spPr>
        <a:xfrm>
          <a:off x="1270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39387</xdr:rowOff>
    </xdr:from>
    <xdr:ext cx="762000" cy="259045"/>
    <xdr:sp macro="" textlink="">
      <xdr:nvSpPr>
        <xdr:cNvPr id="391" name="テキスト ボックス 390"/>
        <xdr:cNvSpPr txBox="1"/>
      </xdr:nvSpPr>
      <xdr:spPr>
        <a:xfrm>
          <a:off x="939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昨年度に比べ５ポイント増加しており、類似団体と大きな差がある。</a:t>
          </a:r>
          <a:endParaRPr kumimoji="1" lang="en-US" altLang="ja-JP" sz="1300">
            <a:latin typeface="ＭＳ Ｐゴシック"/>
          </a:endParaRPr>
        </a:p>
        <a:p>
          <a:r>
            <a:rPr kumimoji="1" lang="ja-JP" altLang="en-US" sz="1300">
              <a:latin typeface="ＭＳ Ｐゴシック"/>
            </a:rPr>
            <a:t>　計画的な事業推進、経常経費の見直しを行い、経常経費削減、財政健全化を図る。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1270</xdr:rowOff>
    </xdr:from>
    <xdr:to>
      <xdr:col>24</xdr:col>
      <xdr:colOff>31750</xdr:colOff>
      <xdr:row>79</xdr:row>
      <xdr:rowOff>164556</xdr:rowOff>
    </xdr:to>
    <xdr:cxnSp macro="">
      <xdr:nvCxnSpPr>
        <xdr:cNvPr id="426" name="直線コネクタ 425"/>
        <xdr:cNvCxnSpPr/>
      </xdr:nvCxnSpPr>
      <xdr:spPr>
        <a:xfrm>
          <a:off x="15671800" y="13545820"/>
          <a:ext cx="8382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144978</xdr:rowOff>
    </xdr:from>
    <xdr:ext cx="762000" cy="259045"/>
    <xdr:sp macro="" textlink="">
      <xdr:nvSpPr>
        <xdr:cNvPr id="427" name="公債費以外平均値テキスト"/>
        <xdr:cNvSpPr txBox="1"/>
      </xdr:nvSpPr>
      <xdr:spPr>
        <a:xfrm>
          <a:off x="16598900" y="13003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64951</xdr:rowOff>
    </xdr:from>
    <xdr:to>
      <xdr:col>22</xdr:col>
      <xdr:colOff>565150</xdr:colOff>
      <xdr:row>79</xdr:row>
      <xdr:rowOff>1270</xdr:rowOff>
    </xdr:to>
    <xdr:cxnSp macro="">
      <xdr:nvCxnSpPr>
        <xdr:cNvPr id="429" name="直線コネクタ 428"/>
        <xdr:cNvCxnSpPr/>
      </xdr:nvCxnSpPr>
      <xdr:spPr>
        <a:xfrm>
          <a:off x="14782800" y="13438051"/>
          <a:ext cx="889000" cy="107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64951</xdr:rowOff>
    </xdr:from>
    <xdr:to>
      <xdr:col>21</xdr:col>
      <xdr:colOff>361950</xdr:colOff>
      <xdr:row>79</xdr:row>
      <xdr:rowOff>63319</xdr:rowOff>
    </xdr:to>
    <xdr:cxnSp macro="">
      <xdr:nvCxnSpPr>
        <xdr:cNvPr id="432" name="直線コネクタ 431"/>
        <xdr:cNvCxnSpPr/>
      </xdr:nvCxnSpPr>
      <xdr:spPr>
        <a:xfrm flipV="1">
          <a:off x="13893800" y="13438051"/>
          <a:ext cx="889000" cy="169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29029</xdr:rowOff>
    </xdr:from>
    <xdr:to>
      <xdr:col>20</xdr:col>
      <xdr:colOff>158750</xdr:colOff>
      <xdr:row>79</xdr:row>
      <xdr:rowOff>63319</xdr:rowOff>
    </xdr:to>
    <xdr:cxnSp macro="">
      <xdr:nvCxnSpPr>
        <xdr:cNvPr id="435" name="直線コネクタ 434"/>
        <xdr:cNvCxnSpPr/>
      </xdr:nvCxnSpPr>
      <xdr:spPr>
        <a:xfrm>
          <a:off x="13004800" y="13402129"/>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37" name="テキスト ボックス 436"/>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23949</xdr:rowOff>
    </xdr:from>
    <xdr:to>
      <xdr:col>19</xdr:col>
      <xdr:colOff>6350</xdr:colOff>
      <xdr:row>76</xdr:row>
      <xdr:rowOff>125549</xdr:rowOff>
    </xdr:to>
    <xdr:sp macro="" textlink="">
      <xdr:nvSpPr>
        <xdr:cNvPr id="438" name="フローチャート : 判断 437"/>
        <xdr:cNvSpPr/>
      </xdr:nvSpPr>
      <xdr:spPr>
        <a:xfrm>
          <a:off x="12954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135726</xdr:rowOff>
    </xdr:from>
    <xdr:ext cx="762000" cy="259045"/>
    <xdr:sp macro="" textlink="">
      <xdr:nvSpPr>
        <xdr:cNvPr id="439" name="テキスト ボックス 438"/>
        <xdr:cNvSpPr txBox="1"/>
      </xdr:nvSpPr>
      <xdr:spPr>
        <a:xfrm>
          <a:off x="12623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113756</xdr:rowOff>
    </xdr:from>
    <xdr:to>
      <xdr:col>24</xdr:col>
      <xdr:colOff>82550</xdr:colOff>
      <xdr:row>80</xdr:row>
      <xdr:rowOff>43906</xdr:rowOff>
    </xdr:to>
    <xdr:sp macro="" textlink="">
      <xdr:nvSpPr>
        <xdr:cNvPr id="445" name="円/楕円 444"/>
        <xdr:cNvSpPr/>
      </xdr:nvSpPr>
      <xdr:spPr>
        <a:xfrm>
          <a:off x="16459200" y="13658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85833</xdr:rowOff>
    </xdr:from>
    <xdr:ext cx="762000" cy="259045"/>
    <xdr:sp macro="" textlink="">
      <xdr:nvSpPr>
        <xdr:cNvPr id="446" name="公債費以外該当値テキスト"/>
        <xdr:cNvSpPr txBox="1"/>
      </xdr:nvSpPr>
      <xdr:spPr>
        <a:xfrm>
          <a:off x="16598900" y="13630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121920</xdr:rowOff>
    </xdr:from>
    <xdr:to>
      <xdr:col>22</xdr:col>
      <xdr:colOff>615950</xdr:colOff>
      <xdr:row>79</xdr:row>
      <xdr:rowOff>52070</xdr:rowOff>
    </xdr:to>
    <xdr:sp macro="" textlink="">
      <xdr:nvSpPr>
        <xdr:cNvPr id="447" name="円/楕円 446"/>
        <xdr:cNvSpPr/>
      </xdr:nvSpPr>
      <xdr:spPr>
        <a:xfrm>
          <a:off x="15621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36847</xdr:rowOff>
    </xdr:from>
    <xdr:ext cx="736600" cy="259045"/>
    <xdr:sp macro="" textlink="">
      <xdr:nvSpPr>
        <xdr:cNvPr id="448" name="テキスト ボックス 447"/>
        <xdr:cNvSpPr txBox="1"/>
      </xdr:nvSpPr>
      <xdr:spPr>
        <a:xfrm>
          <a:off x="15290800" y="1358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14151</xdr:rowOff>
    </xdr:from>
    <xdr:to>
      <xdr:col>21</xdr:col>
      <xdr:colOff>412750</xdr:colOff>
      <xdr:row>78</xdr:row>
      <xdr:rowOff>115751</xdr:rowOff>
    </xdr:to>
    <xdr:sp macro="" textlink="">
      <xdr:nvSpPr>
        <xdr:cNvPr id="449" name="円/楕円 448"/>
        <xdr:cNvSpPr/>
      </xdr:nvSpPr>
      <xdr:spPr>
        <a:xfrm>
          <a:off x="14732000" y="13387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100528</xdr:rowOff>
    </xdr:from>
    <xdr:ext cx="762000" cy="259045"/>
    <xdr:sp macro="" textlink="">
      <xdr:nvSpPr>
        <xdr:cNvPr id="450" name="テキスト ボックス 449"/>
        <xdr:cNvSpPr txBox="1"/>
      </xdr:nvSpPr>
      <xdr:spPr>
        <a:xfrm>
          <a:off x="14401800" y="13473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12519</xdr:rowOff>
    </xdr:from>
    <xdr:to>
      <xdr:col>20</xdr:col>
      <xdr:colOff>209550</xdr:colOff>
      <xdr:row>79</xdr:row>
      <xdr:rowOff>114119</xdr:rowOff>
    </xdr:to>
    <xdr:sp macro="" textlink="">
      <xdr:nvSpPr>
        <xdr:cNvPr id="451" name="円/楕円 450"/>
        <xdr:cNvSpPr/>
      </xdr:nvSpPr>
      <xdr:spPr>
        <a:xfrm>
          <a:off x="13843000" y="1355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98896</xdr:rowOff>
    </xdr:from>
    <xdr:ext cx="762000" cy="259045"/>
    <xdr:sp macro="" textlink="">
      <xdr:nvSpPr>
        <xdr:cNvPr id="452" name="テキスト ボックス 451"/>
        <xdr:cNvSpPr txBox="1"/>
      </xdr:nvSpPr>
      <xdr:spPr>
        <a:xfrm>
          <a:off x="13512800" y="13643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149679</xdr:rowOff>
    </xdr:from>
    <xdr:to>
      <xdr:col>19</xdr:col>
      <xdr:colOff>6350</xdr:colOff>
      <xdr:row>78</xdr:row>
      <xdr:rowOff>79829</xdr:rowOff>
    </xdr:to>
    <xdr:sp macro="" textlink="">
      <xdr:nvSpPr>
        <xdr:cNvPr id="453" name="円/楕円 452"/>
        <xdr:cNvSpPr/>
      </xdr:nvSpPr>
      <xdr:spPr>
        <a:xfrm>
          <a:off x="12954000" y="13351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64606</xdr:rowOff>
    </xdr:from>
    <xdr:ext cx="762000" cy="259045"/>
    <xdr:sp macro="" textlink="">
      <xdr:nvSpPr>
        <xdr:cNvPr id="454" name="テキスト ボックス 453"/>
        <xdr:cNvSpPr txBox="1"/>
      </xdr:nvSpPr>
      <xdr:spPr>
        <a:xfrm>
          <a:off x="12623800" y="1343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熊本県相良村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44853</xdr:rowOff>
    </xdr:from>
    <xdr:to>
      <xdr:col>4</xdr:col>
      <xdr:colOff>1117600</xdr:colOff>
      <xdr:row>18</xdr:row>
      <xdr:rowOff>61555</xdr:rowOff>
    </xdr:to>
    <xdr:cxnSp macro="">
      <xdr:nvCxnSpPr>
        <xdr:cNvPr id="47" name="直線コネクタ 46"/>
        <xdr:cNvCxnSpPr/>
      </xdr:nvCxnSpPr>
      <xdr:spPr bwMode="auto">
        <a:xfrm flipV="1">
          <a:off x="5003800" y="3178578"/>
          <a:ext cx="647700" cy="167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124364</xdr:rowOff>
    </xdr:from>
    <xdr:ext cx="762000" cy="259045"/>
    <xdr:sp macro="" textlink="">
      <xdr:nvSpPr>
        <xdr:cNvPr id="48" name="人口1人当たり決算額の推移平均値テキスト130"/>
        <xdr:cNvSpPr txBox="1"/>
      </xdr:nvSpPr>
      <xdr:spPr>
        <a:xfrm>
          <a:off x="5740400" y="2743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61555</xdr:rowOff>
    </xdr:from>
    <xdr:to>
      <xdr:col>4</xdr:col>
      <xdr:colOff>469900</xdr:colOff>
      <xdr:row>18</xdr:row>
      <xdr:rowOff>64028</xdr:rowOff>
    </xdr:to>
    <xdr:cxnSp macro="">
      <xdr:nvCxnSpPr>
        <xdr:cNvPr id="50" name="直線コネクタ 49"/>
        <xdr:cNvCxnSpPr/>
      </xdr:nvCxnSpPr>
      <xdr:spPr bwMode="auto">
        <a:xfrm flipV="1">
          <a:off x="4305300" y="3195280"/>
          <a:ext cx="698500" cy="24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70779</xdr:rowOff>
    </xdr:from>
    <xdr:ext cx="736600" cy="259045"/>
    <xdr:sp macro="" textlink="">
      <xdr:nvSpPr>
        <xdr:cNvPr id="52" name="テキスト ボックス 51"/>
        <xdr:cNvSpPr txBox="1"/>
      </xdr:nvSpPr>
      <xdr:spPr>
        <a:xfrm>
          <a:off x="4622800" y="2690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45052</xdr:rowOff>
    </xdr:from>
    <xdr:to>
      <xdr:col>3</xdr:col>
      <xdr:colOff>904875</xdr:colOff>
      <xdr:row>18</xdr:row>
      <xdr:rowOff>64028</xdr:rowOff>
    </xdr:to>
    <xdr:cxnSp macro="">
      <xdr:nvCxnSpPr>
        <xdr:cNvPr id="53" name="直線コネクタ 52"/>
        <xdr:cNvCxnSpPr/>
      </xdr:nvCxnSpPr>
      <xdr:spPr bwMode="auto">
        <a:xfrm>
          <a:off x="3606800" y="3178777"/>
          <a:ext cx="698500" cy="18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77610</xdr:rowOff>
    </xdr:from>
    <xdr:ext cx="762000" cy="259045"/>
    <xdr:sp macro="" textlink="">
      <xdr:nvSpPr>
        <xdr:cNvPr id="55" name="テキスト ボックス 54"/>
        <xdr:cNvSpPr txBox="1"/>
      </xdr:nvSpPr>
      <xdr:spPr>
        <a:xfrm>
          <a:off x="3924300" y="269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45052</xdr:rowOff>
    </xdr:from>
    <xdr:to>
      <xdr:col>3</xdr:col>
      <xdr:colOff>206375</xdr:colOff>
      <xdr:row>18</xdr:row>
      <xdr:rowOff>67661</xdr:rowOff>
    </xdr:to>
    <xdr:cxnSp macro="">
      <xdr:nvCxnSpPr>
        <xdr:cNvPr id="56" name="直線コネクタ 55"/>
        <xdr:cNvCxnSpPr/>
      </xdr:nvCxnSpPr>
      <xdr:spPr bwMode="auto">
        <a:xfrm flipV="1">
          <a:off x="2908300" y="3178777"/>
          <a:ext cx="698500" cy="22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75605</xdr:rowOff>
    </xdr:from>
    <xdr:ext cx="762000" cy="259045"/>
    <xdr:sp macro="" textlink="">
      <xdr:nvSpPr>
        <xdr:cNvPr id="58" name="テキスト ボックス 57"/>
        <xdr:cNvSpPr txBox="1"/>
      </xdr:nvSpPr>
      <xdr:spPr>
        <a:xfrm>
          <a:off x="3225800" y="269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96242</xdr:rowOff>
    </xdr:from>
    <xdr:to>
      <xdr:col>2</xdr:col>
      <xdr:colOff>692150</xdr:colOff>
      <xdr:row>18</xdr:row>
      <xdr:rowOff>26392</xdr:rowOff>
    </xdr:to>
    <xdr:sp macro="" textlink="">
      <xdr:nvSpPr>
        <xdr:cNvPr id="59" name="フローチャート : 判断 58"/>
        <xdr:cNvSpPr/>
      </xdr:nvSpPr>
      <xdr:spPr bwMode="auto">
        <a:xfrm>
          <a:off x="2857500" y="3058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36569</xdr:rowOff>
    </xdr:from>
    <xdr:ext cx="762000" cy="259045"/>
    <xdr:sp macro="" textlink="">
      <xdr:nvSpPr>
        <xdr:cNvPr id="60" name="テキスト ボックス 59"/>
        <xdr:cNvSpPr txBox="1"/>
      </xdr:nvSpPr>
      <xdr:spPr>
        <a:xfrm>
          <a:off x="2527300" y="2827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165503</xdr:rowOff>
    </xdr:from>
    <xdr:to>
      <xdr:col>5</xdr:col>
      <xdr:colOff>34925</xdr:colOff>
      <xdr:row>18</xdr:row>
      <xdr:rowOff>95653</xdr:rowOff>
    </xdr:to>
    <xdr:sp macro="" textlink="">
      <xdr:nvSpPr>
        <xdr:cNvPr id="66" name="円/楕円 65"/>
        <xdr:cNvSpPr/>
      </xdr:nvSpPr>
      <xdr:spPr bwMode="auto">
        <a:xfrm>
          <a:off x="5600700" y="31277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74080</xdr:rowOff>
    </xdr:from>
    <xdr:ext cx="762000" cy="259045"/>
    <xdr:sp macro="" textlink="">
      <xdr:nvSpPr>
        <xdr:cNvPr id="67" name="人口1人当たり決算額の推移該当値テキスト130"/>
        <xdr:cNvSpPr txBox="1"/>
      </xdr:nvSpPr>
      <xdr:spPr>
        <a:xfrm>
          <a:off x="5740400" y="303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131,768</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10755</xdr:rowOff>
    </xdr:from>
    <xdr:to>
      <xdr:col>4</xdr:col>
      <xdr:colOff>520700</xdr:colOff>
      <xdr:row>18</xdr:row>
      <xdr:rowOff>112355</xdr:rowOff>
    </xdr:to>
    <xdr:sp macro="" textlink="">
      <xdr:nvSpPr>
        <xdr:cNvPr id="68" name="円/楕円 67"/>
        <xdr:cNvSpPr/>
      </xdr:nvSpPr>
      <xdr:spPr bwMode="auto">
        <a:xfrm>
          <a:off x="4953000" y="3144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97132</xdr:rowOff>
    </xdr:from>
    <xdr:ext cx="736600" cy="259045"/>
    <xdr:sp macro="" textlink="">
      <xdr:nvSpPr>
        <xdr:cNvPr id="69" name="テキスト ボックス 68"/>
        <xdr:cNvSpPr txBox="1"/>
      </xdr:nvSpPr>
      <xdr:spPr>
        <a:xfrm>
          <a:off x="4622800" y="3230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124,462</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13228</xdr:rowOff>
    </xdr:from>
    <xdr:to>
      <xdr:col>3</xdr:col>
      <xdr:colOff>955675</xdr:colOff>
      <xdr:row>18</xdr:row>
      <xdr:rowOff>114828</xdr:rowOff>
    </xdr:to>
    <xdr:sp macro="" textlink="">
      <xdr:nvSpPr>
        <xdr:cNvPr id="70" name="円/楕円 69"/>
        <xdr:cNvSpPr/>
      </xdr:nvSpPr>
      <xdr:spPr bwMode="auto">
        <a:xfrm>
          <a:off x="4254500" y="3146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99605</xdr:rowOff>
    </xdr:from>
    <xdr:ext cx="762000" cy="259045"/>
    <xdr:sp macro="" textlink="">
      <xdr:nvSpPr>
        <xdr:cNvPr id="71" name="テキスト ボックス 70"/>
        <xdr:cNvSpPr txBox="1"/>
      </xdr:nvSpPr>
      <xdr:spPr>
        <a:xfrm>
          <a:off x="3924300" y="3233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123,380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165702</xdr:rowOff>
    </xdr:from>
    <xdr:to>
      <xdr:col>3</xdr:col>
      <xdr:colOff>257175</xdr:colOff>
      <xdr:row>18</xdr:row>
      <xdr:rowOff>95852</xdr:rowOff>
    </xdr:to>
    <xdr:sp macro="" textlink="">
      <xdr:nvSpPr>
        <xdr:cNvPr id="72" name="円/楕円 71"/>
        <xdr:cNvSpPr/>
      </xdr:nvSpPr>
      <xdr:spPr bwMode="auto">
        <a:xfrm>
          <a:off x="3556000" y="3127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80629</xdr:rowOff>
    </xdr:from>
    <xdr:ext cx="762000" cy="259045"/>
    <xdr:sp macro="" textlink="">
      <xdr:nvSpPr>
        <xdr:cNvPr id="73" name="テキスト ボックス 72"/>
        <xdr:cNvSpPr txBox="1"/>
      </xdr:nvSpPr>
      <xdr:spPr>
        <a:xfrm>
          <a:off x="3225800" y="3214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131,681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16861</xdr:rowOff>
    </xdr:from>
    <xdr:to>
      <xdr:col>2</xdr:col>
      <xdr:colOff>692150</xdr:colOff>
      <xdr:row>18</xdr:row>
      <xdr:rowOff>118461</xdr:rowOff>
    </xdr:to>
    <xdr:sp macro="" textlink="">
      <xdr:nvSpPr>
        <xdr:cNvPr id="74" name="円/楕円 73"/>
        <xdr:cNvSpPr/>
      </xdr:nvSpPr>
      <xdr:spPr bwMode="auto">
        <a:xfrm>
          <a:off x="2857500" y="31505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103238</xdr:rowOff>
    </xdr:from>
    <xdr:ext cx="762000" cy="259045"/>
    <xdr:sp macro="" textlink="">
      <xdr:nvSpPr>
        <xdr:cNvPr id="75" name="テキスト ボックス 74"/>
        <xdr:cNvSpPr txBox="1"/>
      </xdr:nvSpPr>
      <xdr:spPr>
        <a:xfrm>
          <a:off x="2527300" y="323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121,791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272869</xdr:rowOff>
    </xdr:from>
    <xdr:to>
      <xdr:col>4</xdr:col>
      <xdr:colOff>1117600</xdr:colOff>
      <xdr:row>35</xdr:row>
      <xdr:rowOff>276649</xdr:rowOff>
    </xdr:to>
    <xdr:cxnSp macro="">
      <xdr:nvCxnSpPr>
        <xdr:cNvPr id="108" name="直線コネクタ 107"/>
        <xdr:cNvCxnSpPr/>
      </xdr:nvCxnSpPr>
      <xdr:spPr bwMode="auto">
        <a:xfrm>
          <a:off x="5003800" y="6883219"/>
          <a:ext cx="647700" cy="37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12542</xdr:rowOff>
    </xdr:from>
    <xdr:ext cx="762000" cy="259045"/>
    <xdr:sp macro="" textlink="">
      <xdr:nvSpPr>
        <xdr:cNvPr id="109" name="人口1人当たり決算額の推移平均値テキスト445"/>
        <xdr:cNvSpPr txBox="1"/>
      </xdr:nvSpPr>
      <xdr:spPr>
        <a:xfrm>
          <a:off x="5740400" y="6622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246444</xdr:rowOff>
    </xdr:from>
    <xdr:to>
      <xdr:col>4</xdr:col>
      <xdr:colOff>469900</xdr:colOff>
      <xdr:row>35</xdr:row>
      <xdr:rowOff>272869</xdr:rowOff>
    </xdr:to>
    <xdr:cxnSp macro="">
      <xdr:nvCxnSpPr>
        <xdr:cNvPr id="111" name="直線コネクタ 110"/>
        <xdr:cNvCxnSpPr/>
      </xdr:nvCxnSpPr>
      <xdr:spPr bwMode="auto">
        <a:xfrm>
          <a:off x="4305300" y="6856794"/>
          <a:ext cx="698500" cy="26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224635</xdr:rowOff>
    </xdr:from>
    <xdr:to>
      <xdr:col>3</xdr:col>
      <xdr:colOff>904875</xdr:colOff>
      <xdr:row>35</xdr:row>
      <xdr:rowOff>246444</xdr:rowOff>
    </xdr:to>
    <xdr:cxnSp macro="">
      <xdr:nvCxnSpPr>
        <xdr:cNvPr id="114" name="直線コネクタ 113"/>
        <xdr:cNvCxnSpPr/>
      </xdr:nvCxnSpPr>
      <xdr:spPr bwMode="auto">
        <a:xfrm>
          <a:off x="3606800" y="6834985"/>
          <a:ext cx="698500" cy="218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224635</xdr:rowOff>
    </xdr:from>
    <xdr:to>
      <xdr:col>3</xdr:col>
      <xdr:colOff>206375</xdr:colOff>
      <xdr:row>35</xdr:row>
      <xdr:rowOff>235135</xdr:rowOff>
    </xdr:to>
    <xdr:cxnSp macro="">
      <xdr:nvCxnSpPr>
        <xdr:cNvPr id="117" name="直線コネクタ 116"/>
        <xdr:cNvCxnSpPr/>
      </xdr:nvCxnSpPr>
      <xdr:spPr bwMode="auto">
        <a:xfrm flipV="1">
          <a:off x="2908300" y="6834985"/>
          <a:ext cx="698500" cy="105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174909</xdr:rowOff>
    </xdr:from>
    <xdr:ext cx="762000" cy="259045"/>
    <xdr:sp macro="" textlink="">
      <xdr:nvSpPr>
        <xdr:cNvPr id="119" name="テキスト ボックス 118"/>
        <xdr:cNvSpPr txBox="1"/>
      </xdr:nvSpPr>
      <xdr:spPr>
        <a:xfrm>
          <a:off x="32258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125257</xdr:rowOff>
    </xdr:from>
    <xdr:to>
      <xdr:col>2</xdr:col>
      <xdr:colOff>692150</xdr:colOff>
      <xdr:row>35</xdr:row>
      <xdr:rowOff>226857</xdr:rowOff>
    </xdr:to>
    <xdr:sp macro="" textlink="">
      <xdr:nvSpPr>
        <xdr:cNvPr id="120" name="フローチャート : 判断 119"/>
        <xdr:cNvSpPr/>
      </xdr:nvSpPr>
      <xdr:spPr bwMode="auto">
        <a:xfrm>
          <a:off x="2857500" y="67356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237034</xdr:rowOff>
    </xdr:from>
    <xdr:ext cx="762000" cy="259045"/>
    <xdr:sp macro="" textlink="">
      <xdr:nvSpPr>
        <xdr:cNvPr id="121" name="テキスト ボックス 120"/>
        <xdr:cNvSpPr txBox="1"/>
      </xdr:nvSpPr>
      <xdr:spPr>
        <a:xfrm>
          <a:off x="2527300" y="6504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225849</xdr:rowOff>
    </xdr:from>
    <xdr:to>
      <xdr:col>5</xdr:col>
      <xdr:colOff>34925</xdr:colOff>
      <xdr:row>35</xdr:row>
      <xdr:rowOff>327449</xdr:rowOff>
    </xdr:to>
    <xdr:sp macro="" textlink="">
      <xdr:nvSpPr>
        <xdr:cNvPr id="127" name="円/楕円 126"/>
        <xdr:cNvSpPr/>
      </xdr:nvSpPr>
      <xdr:spPr bwMode="auto">
        <a:xfrm>
          <a:off x="5600700" y="6836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197926</xdr:rowOff>
    </xdr:from>
    <xdr:ext cx="762000" cy="259045"/>
    <xdr:sp macro="" textlink="">
      <xdr:nvSpPr>
        <xdr:cNvPr id="128" name="人口1人当たり決算額の推移該当値テキスト445"/>
        <xdr:cNvSpPr txBox="1"/>
      </xdr:nvSpPr>
      <xdr:spPr>
        <a:xfrm>
          <a:off x="5740400" y="6808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37,861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222069</xdr:rowOff>
    </xdr:from>
    <xdr:to>
      <xdr:col>4</xdr:col>
      <xdr:colOff>520700</xdr:colOff>
      <xdr:row>35</xdr:row>
      <xdr:rowOff>323669</xdr:rowOff>
    </xdr:to>
    <xdr:sp macro="" textlink="">
      <xdr:nvSpPr>
        <xdr:cNvPr id="129" name="円/楕円 128"/>
        <xdr:cNvSpPr/>
      </xdr:nvSpPr>
      <xdr:spPr bwMode="auto">
        <a:xfrm>
          <a:off x="4953000" y="6832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308446</xdr:rowOff>
    </xdr:from>
    <xdr:ext cx="736600" cy="259045"/>
    <xdr:sp macro="" textlink="">
      <xdr:nvSpPr>
        <xdr:cNvPr id="130" name="テキスト ボックス 129"/>
        <xdr:cNvSpPr txBox="1"/>
      </xdr:nvSpPr>
      <xdr:spPr>
        <a:xfrm>
          <a:off x="4622800" y="691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38,357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195644</xdr:rowOff>
    </xdr:from>
    <xdr:to>
      <xdr:col>3</xdr:col>
      <xdr:colOff>955675</xdr:colOff>
      <xdr:row>35</xdr:row>
      <xdr:rowOff>297244</xdr:rowOff>
    </xdr:to>
    <xdr:sp macro="" textlink="">
      <xdr:nvSpPr>
        <xdr:cNvPr id="131" name="円/楕円 130"/>
        <xdr:cNvSpPr/>
      </xdr:nvSpPr>
      <xdr:spPr bwMode="auto">
        <a:xfrm>
          <a:off x="4254500" y="68059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282021</xdr:rowOff>
    </xdr:from>
    <xdr:ext cx="762000" cy="259045"/>
    <xdr:sp macro="" textlink="">
      <xdr:nvSpPr>
        <xdr:cNvPr id="132" name="テキスト ボックス 131"/>
        <xdr:cNvSpPr txBox="1"/>
      </xdr:nvSpPr>
      <xdr:spPr>
        <a:xfrm>
          <a:off x="3924300" y="689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41,825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173835</xdr:rowOff>
    </xdr:from>
    <xdr:to>
      <xdr:col>3</xdr:col>
      <xdr:colOff>257175</xdr:colOff>
      <xdr:row>35</xdr:row>
      <xdr:rowOff>275435</xdr:rowOff>
    </xdr:to>
    <xdr:sp macro="" textlink="">
      <xdr:nvSpPr>
        <xdr:cNvPr id="133" name="円/楕円 132"/>
        <xdr:cNvSpPr/>
      </xdr:nvSpPr>
      <xdr:spPr bwMode="auto">
        <a:xfrm>
          <a:off x="3556000" y="6784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260212</xdr:rowOff>
    </xdr:from>
    <xdr:ext cx="762000" cy="259045"/>
    <xdr:sp macro="" textlink="">
      <xdr:nvSpPr>
        <xdr:cNvPr id="134" name="テキスト ボックス 133"/>
        <xdr:cNvSpPr txBox="1"/>
      </xdr:nvSpPr>
      <xdr:spPr>
        <a:xfrm>
          <a:off x="3225800" y="687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44,687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184335</xdr:rowOff>
    </xdr:from>
    <xdr:to>
      <xdr:col>2</xdr:col>
      <xdr:colOff>692150</xdr:colOff>
      <xdr:row>35</xdr:row>
      <xdr:rowOff>285935</xdr:rowOff>
    </xdr:to>
    <xdr:sp macro="" textlink="">
      <xdr:nvSpPr>
        <xdr:cNvPr id="135" name="円/楕円 134"/>
        <xdr:cNvSpPr/>
      </xdr:nvSpPr>
      <xdr:spPr bwMode="auto">
        <a:xfrm>
          <a:off x="2857500" y="6794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270712</xdr:rowOff>
    </xdr:from>
    <xdr:ext cx="762000" cy="259045"/>
    <xdr:sp macro="" textlink="">
      <xdr:nvSpPr>
        <xdr:cNvPr id="136" name="テキスト ボックス 135"/>
        <xdr:cNvSpPr txBox="1"/>
      </xdr:nvSpPr>
      <xdr:spPr>
        <a:xfrm>
          <a:off x="2527300" y="688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43,309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熊本県相良村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財政調整基金は利子、国債売却益、余剰金積立により、前年度に比べ４．４６ポイント増加している。　</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r>
            <a:rPr kumimoji="1" lang="ja-JP" altLang="ja-JP" sz="1400">
              <a:solidFill>
                <a:schemeClr val="dk1"/>
              </a:solidFill>
              <a:effectLst/>
              <a:latin typeface="+mn-lt"/>
              <a:ea typeface="+mn-ea"/>
              <a:cs typeface="+mn-cs"/>
            </a:rPr>
            <a:t>本村は歳入の多くを普通交付税が占めて</a:t>
          </a:r>
          <a:r>
            <a:rPr kumimoji="1" lang="ja-JP" altLang="en-US" sz="1400">
              <a:solidFill>
                <a:schemeClr val="dk1"/>
              </a:solidFill>
              <a:effectLst/>
              <a:latin typeface="+mn-lt"/>
              <a:ea typeface="+mn-ea"/>
              <a:cs typeface="+mn-cs"/>
            </a:rPr>
            <a:t>いるため</a:t>
          </a:r>
          <a:r>
            <a:rPr kumimoji="1" lang="ja-JP" altLang="ja-JP" sz="1400">
              <a:solidFill>
                <a:schemeClr val="dk1"/>
              </a:solidFill>
              <a:effectLst/>
              <a:latin typeface="+mn-lt"/>
              <a:ea typeface="+mn-ea"/>
              <a:cs typeface="+mn-cs"/>
            </a:rPr>
            <a:t>、国の動向に左右されやすい財政状況にあるため</a:t>
          </a:r>
          <a:r>
            <a:rPr kumimoji="1" lang="ja-JP" altLang="en-US" sz="1400">
              <a:solidFill>
                <a:schemeClr val="dk1"/>
              </a:solidFill>
              <a:effectLst/>
              <a:latin typeface="+mn-lt"/>
              <a:ea typeface="+mn-ea"/>
              <a:cs typeface="+mn-cs"/>
            </a:rPr>
            <a:t>、今後も不測の事態に備えるよう更なる経費削減を行い、余剰金の積み立てに努める。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熊本県相良村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全会計黒字で推移しているが、簡易水道特別会計及び農業集落排水特別会計については一般会計からの繰出金に依存している。</a:t>
          </a:r>
          <a:endParaRPr kumimoji="1" lang="en-US" altLang="ja-JP" sz="14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今後も計画的な事業運営を図り、健全な財政運営に努める。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熊本県相良村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元利償還金は償還ピークを越え、年々減少している。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公営企業債の元利償還金に対する繰入金も平成２４年度をピークに減少している。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今後も新発債を抑制し元利償還金の減少に努める。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熊本県相良村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年々、将来負担額が減少している。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将来負担比率の分子も平成２１年度より年々減少している。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今後も計画的な事業推進により将来に負担を残さないよう適切な財政運営に努める。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3691297</v>
      </c>
      <c r="BO4" s="349"/>
      <c r="BP4" s="349"/>
      <c r="BQ4" s="349"/>
      <c r="BR4" s="349"/>
      <c r="BS4" s="349"/>
      <c r="BT4" s="349"/>
      <c r="BU4" s="350"/>
      <c r="BV4" s="348">
        <v>3675837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v>
      </c>
      <c r="CU4" s="355"/>
      <c r="CV4" s="355"/>
      <c r="CW4" s="355"/>
      <c r="CX4" s="355"/>
      <c r="CY4" s="355"/>
      <c r="CZ4" s="355"/>
      <c r="DA4" s="356"/>
      <c r="DB4" s="354">
        <v>5.5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3545961</v>
      </c>
      <c r="BO5" s="386"/>
      <c r="BP5" s="386"/>
      <c r="BQ5" s="386"/>
      <c r="BR5" s="386"/>
      <c r="BS5" s="386"/>
      <c r="BT5" s="386"/>
      <c r="BU5" s="387"/>
      <c r="BV5" s="385">
        <v>3498007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92.8</v>
      </c>
      <c r="CU5" s="383"/>
      <c r="CV5" s="383"/>
      <c r="CW5" s="383"/>
      <c r="CX5" s="383"/>
      <c r="CY5" s="383"/>
      <c r="CZ5" s="383"/>
      <c r="DA5" s="384"/>
      <c r="DB5" s="382">
        <v>87.8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145336</v>
      </c>
      <c r="BO6" s="386"/>
      <c r="BP6" s="386"/>
      <c r="BQ6" s="386"/>
      <c r="BR6" s="386"/>
      <c r="BS6" s="386"/>
      <c r="BT6" s="386"/>
      <c r="BU6" s="387"/>
      <c r="BV6" s="385">
        <v>177830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97.7</v>
      </c>
      <c r="CU6" s="423"/>
      <c r="CV6" s="423"/>
      <c r="CW6" s="423"/>
      <c r="CX6" s="423"/>
      <c r="CY6" s="423"/>
      <c r="CZ6" s="423"/>
      <c r="DA6" s="424"/>
      <c r="DB6" s="422">
        <v>92.7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13287</v>
      </c>
      <c r="BO7" s="386"/>
      <c r="BP7" s="386"/>
      <c r="BQ7" s="386"/>
      <c r="BR7" s="386"/>
      <c r="BS7" s="386"/>
      <c r="BT7" s="386"/>
      <c r="BU7" s="387"/>
      <c r="BV7" s="385">
        <v>52123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2201720</v>
      </c>
      <c r="CU7" s="386"/>
      <c r="CV7" s="386"/>
      <c r="CW7" s="386"/>
      <c r="CX7" s="386"/>
      <c r="CY7" s="386"/>
      <c r="CZ7" s="386"/>
      <c r="DA7" s="387"/>
      <c r="DB7" s="385">
        <v>2279908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132049</v>
      </c>
      <c r="BO8" s="386"/>
      <c r="BP8" s="386"/>
      <c r="BQ8" s="386"/>
      <c r="BR8" s="386"/>
      <c r="BS8" s="386"/>
      <c r="BT8" s="386"/>
      <c r="BU8" s="387"/>
      <c r="BV8" s="385">
        <v>125707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0.16</v>
      </c>
      <c r="CU8" s="426"/>
      <c r="CV8" s="426"/>
      <c r="CW8" s="426"/>
      <c r="CX8" s="426"/>
      <c r="CY8" s="426"/>
      <c r="CZ8" s="426"/>
      <c r="DA8" s="427"/>
      <c r="DB8" s="425">
        <v>0.16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4934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6342</v>
      </c>
      <c r="BO9" s="386"/>
      <c r="BP9" s="386"/>
      <c r="BQ9" s="386"/>
      <c r="BR9" s="386"/>
      <c r="BS9" s="386"/>
      <c r="BT9" s="386"/>
      <c r="BU9" s="387"/>
      <c r="BV9" s="385">
        <v>-97659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12.6</v>
      </c>
      <c r="CU9" s="383"/>
      <c r="CV9" s="383"/>
      <c r="CW9" s="383"/>
      <c r="CX9" s="383"/>
      <c r="CY9" s="383"/>
      <c r="CZ9" s="383"/>
      <c r="DA9" s="384"/>
      <c r="DB9" s="382">
        <v>12.1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5398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56417</v>
      </c>
      <c r="BO10" s="386"/>
      <c r="BP10" s="386"/>
      <c r="BQ10" s="386"/>
      <c r="BR10" s="386"/>
      <c r="BS10" s="386"/>
      <c r="BT10" s="386"/>
      <c r="BU10" s="387"/>
      <c r="BV10" s="385">
        <v>231864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4818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4804</v>
      </c>
      <c r="S13" s="467"/>
      <c r="T13" s="467"/>
      <c r="U13" s="467"/>
      <c r="V13" s="468"/>
      <c r="W13" s="401" t="s">
        <v>124</v>
      </c>
      <c r="X13" s="402"/>
      <c r="Y13" s="402"/>
      <c r="Z13" s="402"/>
      <c r="AA13" s="402"/>
      <c r="AB13" s="392"/>
      <c r="AC13" s="436">
        <v>601</v>
      </c>
      <c r="AD13" s="437"/>
      <c r="AE13" s="437"/>
      <c r="AF13" s="437"/>
      <c r="AG13" s="476"/>
      <c r="AH13" s="436">
        <v>638</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62759</v>
      </c>
      <c r="BO13" s="386"/>
      <c r="BP13" s="386"/>
      <c r="BQ13" s="386"/>
      <c r="BR13" s="386"/>
      <c r="BS13" s="386"/>
      <c r="BT13" s="386"/>
      <c r="BU13" s="387"/>
      <c r="BV13" s="385">
        <v>134205</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10.3</v>
      </c>
      <c r="CU13" s="383"/>
      <c r="CV13" s="383"/>
      <c r="CW13" s="383"/>
      <c r="CX13" s="383"/>
      <c r="CY13" s="383"/>
      <c r="CZ13" s="383"/>
      <c r="DA13" s="384"/>
      <c r="DB13" s="382">
        <v>10.8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4859</v>
      </c>
      <c r="S14" s="467"/>
      <c r="T14" s="467"/>
      <c r="U14" s="467"/>
      <c r="V14" s="468"/>
      <c r="W14" s="375"/>
      <c r="X14" s="376"/>
      <c r="Y14" s="376"/>
      <c r="Z14" s="376"/>
      <c r="AA14" s="376"/>
      <c r="AB14" s="365"/>
      <c r="AC14" s="469">
        <v>25</v>
      </c>
      <c r="AD14" s="470"/>
      <c r="AE14" s="470"/>
      <c r="AF14" s="470"/>
      <c r="AG14" s="471"/>
      <c r="AH14" s="469">
        <v>24.2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42.2</v>
      </c>
      <c r="CU14" s="481"/>
      <c r="CV14" s="481"/>
      <c r="CW14" s="481"/>
      <c r="CX14" s="481"/>
      <c r="CY14" s="481"/>
      <c r="CZ14" s="481"/>
      <c r="DA14" s="482"/>
      <c r="DB14" s="480">
        <v>49.6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4848</v>
      </c>
      <c r="S15" s="467"/>
      <c r="T15" s="467"/>
      <c r="U15" s="467"/>
      <c r="V15" s="468"/>
      <c r="W15" s="401" t="s">
        <v>130</v>
      </c>
      <c r="X15" s="402"/>
      <c r="Y15" s="402"/>
      <c r="Z15" s="402"/>
      <c r="AA15" s="402"/>
      <c r="AB15" s="392"/>
      <c r="AC15" s="436">
        <v>538</v>
      </c>
      <c r="AD15" s="437"/>
      <c r="AE15" s="437"/>
      <c r="AF15" s="437"/>
      <c r="AG15" s="476"/>
      <c r="AH15" s="436">
        <v>697</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331613</v>
      </c>
      <c r="BO15" s="349"/>
      <c r="BP15" s="349"/>
      <c r="BQ15" s="349"/>
      <c r="BR15" s="349"/>
      <c r="BS15" s="349"/>
      <c r="BT15" s="349"/>
      <c r="BU15" s="350"/>
      <c r="BV15" s="348">
        <v>324165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22.4</v>
      </c>
      <c r="AD16" s="470"/>
      <c r="AE16" s="470"/>
      <c r="AF16" s="470"/>
      <c r="AG16" s="471"/>
      <c r="AH16" s="469">
        <v>26.5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2006491</v>
      </c>
      <c r="BO16" s="386"/>
      <c r="BP16" s="386"/>
      <c r="BQ16" s="386"/>
      <c r="BR16" s="386"/>
      <c r="BS16" s="386"/>
      <c r="BT16" s="386"/>
      <c r="BU16" s="387"/>
      <c r="BV16" s="385">
        <v>2071851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1264</v>
      </c>
      <c r="AD17" s="437"/>
      <c r="AE17" s="437"/>
      <c r="AF17" s="437"/>
      <c r="AG17" s="476"/>
      <c r="AH17" s="436">
        <v>1298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418146</v>
      </c>
      <c r="BO17" s="386"/>
      <c r="BP17" s="386"/>
      <c r="BQ17" s="386"/>
      <c r="BR17" s="386"/>
      <c r="BS17" s="386"/>
      <c r="BT17" s="386"/>
      <c r="BU17" s="387"/>
      <c r="BV17" s="385">
        <v>411322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94.54</v>
      </c>
      <c r="M18" s="498"/>
      <c r="N18" s="498"/>
      <c r="O18" s="498"/>
      <c r="P18" s="498"/>
      <c r="Q18" s="498"/>
      <c r="R18" s="499"/>
      <c r="S18" s="499"/>
      <c r="T18" s="499"/>
      <c r="U18" s="499"/>
      <c r="V18" s="500"/>
      <c r="W18" s="403"/>
      <c r="X18" s="404"/>
      <c r="Y18" s="404"/>
      <c r="Z18" s="404"/>
      <c r="AA18" s="404"/>
      <c r="AB18" s="395"/>
      <c r="AC18" s="501">
        <v>52.6</v>
      </c>
      <c r="AD18" s="502"/>
      <c r="AE18" s="502"/>
      <c r="AF18" s="502"/>
      <c r="AG18" s="503"/>
      <c r="AH18" s="501">
        <v>49.3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2050185</v>
      </c>
      <c r="BO18" s="386"/>
      <c r="BP18" s="386"/>
      <c r="BQ18" s="386"/>
      <c r="BR18" s="386"/>
      <c r="BS18" s="386"/>
      <c r="BT18" s="386"/>
      <c r="BU18" s="387"/>
      <c r="BV18" s="385">
        <v>1998321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52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2516937</v>
      </c>
      <c r="BO19" s="386"/>
      <c r="BP19" s="386"/>
      <c r="BQ19" s="386"/>
      <c r="BR19" s="386"/>
      <c r="BS19" s="386"/>
      <c r="BT19" s="386"/>
      <c r="BU19" s="387"/>
      <c r="BV19" s="385">
        <v>2709240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1529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2936745</v>
      </c>
      <c r="BO23" s="386"/>
      <c r="BP23" s="386"/>
      <c r="BQ23" s="386"/>
      <c r="BR23" s="386"/>
      <c r="BS23" s="386"/>
      <c r="BT23" s="386"/>
      <c r="BU23" s="387"/>
      <c r="BV23" s="385">
        <v>2983342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6060</v>
      </c>
      <c r="R24" s="437"/>
      <c r="S24" s="437"/>
      <c r="T24" s="437"/>
      <c r="U24" s="437"/>
      <c r="V24" s="476"/>
      <c r="W24" s="531"/>
      <c r="X24" s="519"/>
      <c r="Y24" s="520"/>
      <c r="Z24" s="435" t="s">
        <v>154</v>
      </c>
      <c r="AA24" s="415"/>
      <c r="AB24" s="415"/>
      <c r="AC24" s="415"/>
      <c r="AD24" s="415"/>
      <c r="AE24" s="415"/>
      <c r="AF24" s="415"/>
      <c r="AG24" s="416"/>
      <c r="AH24" s="436">
        <v>58</v>
      </c>
      <c r="AI24" s="437"/>
      <c r="AJ24" s="437"/>
      <c r="AK24" s="437"/>
      <c r="AL24" s="476"/>
      <c r="AM24" s="436">
        <v>170694</v>
      </c>
      <c r="AN24" s="437"/>
      <c r="AO24" s="437"/>
      <c r="AP24" s="437"/>
      <c r="AQ24" s="437"/>
      <c r="AR24" s="476"/>
      <c r="AS24" s="436">
        <v>2943</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2162317</v>
      </c>
      <c r="BO24" s="386"/>
      <c r="BP24" s="386"/>
      <c r="BQ24" s="386"/>
      <c r="BR24" s="386"/>
      <c r="BS24" s="386"/>
      <c r="BT24" s="386"/>
      <c r="BU24" s="387"/>
      <c r="BV24" s="385">
        <v>2248738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5660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103610</v>
      </c>
      <c r="BO25" s="349"/>
      <c r="BP25" s="349"/>
      <c r="BQ25" s="349"/>
      <c r="BR25" s="349"/>
      <c r="BS25" s="349"/>
      <c r="BT25" s="349"/>
      <c r="BU25" s="350"/>
      <c r="BV25" s="348">
        <v>20351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5060</v>
      </c>
      <c r="R26" s="437"/>
      <c r="S26" s="437"/>
      <c r="T26" s="437"/>
      <c r="U26" s="437"/>
      <c r="V26" s="476"/>
      <c r="W26" s="531"/>
      <c r="X26" s="519"/>
      <c r="Y26" s="520"/>
      <c r="Z26" s="435" t="s">
        <v>160</v>
      </c>
      <c r="AA26" s="541"/>
      <c r="AB26" s="541"/>
      <c r="AC26" s="541"/>
      <c r="AD26" s="541"/>
      <c r="AE26" s="541"/>
      <c r="AF26" s="541"/>
      <c r="AG26" s="542"/>
      <c r="AH26" s="436" t="s">
        <v>121</v>
      </c>
      <c r="AI26" s="437"/>
      <c r="AJ26" s="437"/>
      <c r="AK26" s="437"/>
      <c r="AL26" s="476"/>
      <c r="AM26" s="436" t="s">
        <v>121</v>
      </c>
      <c r="AN26" s="437"/>
      <c r="AO26" s="437"/>
      <c r="AP26" s="437"/>
      <c r="AQ26" s="437"/>
      <c r="AR26" s="476"/>
      <c r="AS26" s="436" t="s">
        <v>121</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2810</v>
      </c>
      <c r="R27" s="437"/>
      <c r="S27" s="437"/>
      <c r="T27" s="437"/>
      <c r="U27" s="437"/>
      <c r="V27" s="476"/>
      <c r="W27" s="531"/>
      <c r="X27" s="519"/>
      <c r="Y27" s="520"/>
      <c r="Z27" s="435" t="s">
        <v>163</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81409</v>
      </c>
      <c r="BO27" s="555"/>
      <c r="BP27" s="555"/>
      <c r="BQ27" s="555"/>
      <c r="BR27" s="555"/>
      <c r="BS27" s="555"/>
      <c r="BT27" s="555"/>
      <c r="BU27" s="556"/>
      <c r="BV27" s="554">
        <v>81396</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2320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1277885</v>
      </c>
      <c r="BO28" s="349"/>
      <c r="BP28" s="349"/>
      <c r="BQ28" s="349"/>
      <c r="BR28" s="349"/>
      <c r="BS28" s="349"/>
      <c r="BT28" s="349"/>
      <c r="BU28" s="350"/>
      <c r="BV28" s="348">
        <v>1221468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8</v>
      </c>
      <c r="M29" s="437"/>
      <c r="N29" s="437"/>
      <c r="O29" s="437"/>
      <c r="P29" s="476"/>
      <c r="Q29" s="436">
        <v>2110</v>
      </c>
      <c r="R29" s="437"/>
      <c r="S29" s="437"/>
      <c r="T29" s="437"/>
      <c r="U29" s="437"/>
      <c r="V29" s="476"/>
      <c r="W29" s="532"/>
      <c r="X29" s="533"/>
      <c r="Y29" s="534"/>
      <c r="Z29" s="435" t="s">
        <v>170</v>
      </c>
      <c r="AA29" s="415"/>
      <c r="AB29" s="415"/>
      <c r="AC29" s="415"/>
      <c r="AD29" s="415"/>
      <c r="AE29" s="415"/>
      <c r="AF29" s="415"/>
      <c r="AG29" s="416"/>
      <c r="AH29" s="436">
        <v>58</v>
      </c>
      <c r="AI29" s="437"/>
      <c r="AJ29" s="437"/>
      <c r="AK29" s="437"/>
      <c r="AL29" s="476"/>
      <c r="AM29" s="436">
        <v>170694</v>
      </c>
      <c r="AN29" s="437"/>
      <c r="AO29" s="437"/>
      <c r="AP29" s="437"/>
      <c r="AQ29" s="437"/>
      <c r="AR29" s="476"/>
      <c r="AS29" s="436">
        <v>2943</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51552</v>
      </c>
      <c r="BO29" s="386"/>
      <c r="BP29" s="386"/>
      <c r="BQ29" s="386"/>
      <c r="BR29" s="386"/>
      <c r="BS29" s="386"/>
      <c r="BT29" s="386"/>
      <c r="BU29" s="387"/>
      <c r="BV29" s="385">
        <v>51525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94.3</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260677</v>
      </c>
      <c r="BO30" s="555"/>
      <c r="BP30" s="555"/>
      <c r="BQ30" s="555"/>
      <c r="BR30" s="555"/>
      <c r="BS30" s="555"/>
      <c r="BT30" s="555"/>
      <c r="BU30" s="556"/>
      <c r="BV30" s="554">
        <v>267553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相良村国民健康保険特別会計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相良村簡易水道特別会計</v>
      </c>
      <c r="BH34" s="567"/>
      <c r="BI34" s="567"/>
      <c r="BJ34" s="567"/>
      <c r="BK34" s="567"/>
      <c r="BL34" s="567"/>
      <c r="BM34" s="567"/>
      <c r="BN34" s="567"/>
      <c r="BO34" s="567"/>
      <c r="BP34" s="567"/>
      <c r="BQ34" s="567"/>
      <c r="BR34" s="567"/>
      <c r="BS34" s="567"/>
      <c r="BT34" s="567"/>
      <c r="BU34" s="567"/>
      <c r="BV34" s="165"/>
      <c r="BW34" s="566">
        <f>IF(BY34="","",MAX(C34:D43,U34:V43,AM34:AN43,BE34:BF43)+1)</f>
        <v>7</v>
      </c>
      <c r="BX34" s="566"/>
      <c r="BY34" s="567" t="str">
        <f>IF('各会計、関係団体の財政状況及び健全化判断比率'!B68="","",'各会計、関係団体の財政状況及び健全化判断比率'!B68)</f>
        <v>熊本県市町村総合事務組合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相良村介護保険特別会計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6</v>
      </c>
      <c r="BF35" s="566"/>
      <c r="BG35" s="567" t="str">
        <f>IF('各会計、関係団体の財政状況及び健全化判断比率'!B32="","",'各会計、関係団体の財政状況及び健全化判断比率'!B32)</f>
        <v>相良村農業集落排水特別会計</v>
      </c>
      <c r="BH35" s="567"/>
      <c r="BI35" s="567"/>
      <c r="BJ35" s="567"/>
      <c r="BK35" s="567"/>
      <c r="BL35" s="567"/>
      <c r="BM35" s="567"/>
      <c r="BN35" s="567"/>
      <c r="BO35" s="567"/>
      <c r="BP35" s="567"/>
      <c r="BQ35" s="567"/>
      <c r="BR35" s="567"/>
      <c r="BS35" s="567"/>
      <c r="BT35" s="567"/>
      <c r="BU35" s="567"/>
      <c r="BV35" s="165"/>
      <c r="BW35" s="566">
        <f t="shared" ref="BW35:BW43" si="2">IF(BY35="","",BW34+1)</f>
        <v>8</v>
      </c>
      <c r="BX35" s="566"/>
      <c r="BY35" s="567" t="str">
        <f>IF('各会計、関係団体の財政状況及び健全化判断比率'!B69="","",'各会計、関係団体の財政状況及び健全化判断比率'!B69)</f>
        <v>人吉下球磨消防組合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相良村後期高齢者医療特別会計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9</v>
      </c>
      <c r="BX36" s="566"/>
      <c r="BY36" s="567" t="str">
        <f>IF('各会計、関係団体の財政状況及び健全化判断比率'!B70="","",'各会計、関係団体の財政状況及び健全化判断比率'!B70)</f>
        <v>人吉球磨広域行政組合
（一般会計）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10</v>
      </c>
      <c r="BX37" s="566"/>
      <c r="BY37" s="567" t="str">
        <f>IF('各会計、関係団体の財政状況及び健全化判断比率'!B71="","",'各会計、関係団体の財政状況及び健全化判断比率'!B71)</f>
        <v>人吉球磨広域行政組合
（人吉球磨ふるさと市町村圏特別会計）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11</v>
      </c>
      <c r="BX38" s="566"/>
      <c r="BY38" s="567" t="str">
        <f>IF('各会計、関係団体の財政状況及び健全化判断比率'!B72="","",'各会計、関係団体の財政状況及び健全化判断比率'!B72)</f>
        <v>人吉球磨広域行政組合
（特別養護老人ホーム会計）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12</v>
      </c>
      <c r="BX39" s="566"/>
      <c r="BY39" s="567" t="str">
        <f>IF('各会計、関係団体の財政状況及び健全化判断比率'!B73="","",'各会計、関係団体の財政状況及び健全化判断比率'!B73)</f>
        <v>熊本県後期高齢者医療広域連合
（一般会計）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13</v>
      </c>
      <c r="BX40" s="566"/>
      <c r="BY40" s="567" t="str">
        <f>IF('各会計、関係団体の財政状況及び健全化判断比率'!B74="","",'各会計、関係団体の財政状況及び健全化判断比率'!B74)</f>
        <v>熊本県後期高齢者医療広域連合
（後期高齢者医療特別会計）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0" t="s">
        <v>24</v>
      </c>
      <c r="C41" s="1171"/>
      <c r="D41" s="81"/>
      <c r="E41" s="1176" t="s">
        <v>25</v>
      </c>
      <c r="F41" s="1176"/>
      <c r="G41" s="1176"/>
      <c r="H41" s="1177"/>
      <c r="I41" s="82">
        <v>3333</v>
      </c>
      <c r="J41" s="83">
        <v>3155</v>
      </c>
      <c r="K41" s="83">
        <v>3005</v>
      </c>
      <c r="L41" s="83">
        <v>2983</v>
      </c>
      <c r="M41" s="84">
        <v>2937</v>
      </c>
    </row>
    <row r="42" spans="2:13" ht="27.75" customHeight="1">
      <c r="B42" s="1172"/>
      <c r="C42" s="1173"/>
      <c r="D42" s="85"/>
      <c r="E42" s="1178" t="s">
        <v>26</v>
      </c>
      <c r="F42" s="1178"/>
      <c r="G42" s="1178"/>
      <c r="H42" s="1179"/>
      <c r="I42" s="86" t="s">
        <v>479</v>
      </c>
      <c r="J42" s="87" t="s">
        <v>479</v>
      </c>
      <c r="K42" s="87" t="s">
        <v>479</v>
      </c>
      <c r="L42" s="87" t="s">
        <v>479</v>
      </c>
      <c r="M42" s="88" t="s">
        <v>479</v>
      </c>
    </row>
    <row r="43" spans="2:13" ht="27.75" customHeight="1">
      <c r="B43" s="1172"/>
      <c r="C43" s="1173"/>
      <c r="D43" s="85"/>
      <c r="E43" s="1178" t="s">
        <v>27</v>
      </c>
      <c r="F43" s="1178"/>
      <c r="G43" s="1178"/>
      <c r="H43" s="1179"/>
      <c r="I43" s="86">
        <v>2626</v>
      </c>
      <c r="J43" s="87">
        <v>2491</v>
      </c>
      <c r="K43" s="87">
        <v>2300</v>
      </c>
      <c r="L43" s="87">
        <v>2098</v>
      </c>
      <c r="M43" s="88">
        <v>1917</v>
      </c>
    </row>
    <row r="44" spans="2:13" ht="27.75" customHeight="1">
      <c r="B44" s="1172"/>
      <c r="C44" s="1173"/>
      <c r="D44" s="85"/>
      <c r="E44" s="1178" t="s">
        <v>28</v>
      </c>
      <c r="F44" s="1178"/>
      <c r="G44" s="1178"/>
      <c r="H44" s="1179"/>
      <c r="I44" s="86">
        <v>190</v>
      </c>
      <c r="J44" s="87">
        <v>168</v>
      </c>
      <c r="K44" s="87">
        <v>238</v>
      </c>
      <c r="L44" s="87">
        <v>140</v>
      </c>
      <c r="M44" s="88">
        <v>159</v>
      </c>
    </row>
    <row r="45" spans="2:13" ht="27.75" customHeight="1">
      <c r="B45" s="1172"/>
      <c r="C45" s="1173"/>
      <c r="D45" s="85"/>
      <c r="E45" s="1178" t="s">
        <v>29</v>
      </c>
      <c r="F45" s="1178"/>
      <c r="G45" s="1178"/>
      <c r="H45" s="1179"/>
      <c r="I45" s="86">
        <v>812</v>
      </c>
      <c r="J45" s="87">
        <v>863</v>
      </c>
      <c r="K45" s="87">
        <v>727</v>
      </c>
      <c r="L45" s="87">
        <v>473</v>
      </c>
      <c r="M45" s="88">
        <v>443</v>
      </c>
    </row>
    <row r="46" spans="2:13" ht="27.75" customHeight="1">
      <c r="B46" s="1172"/>
      <c r="C46" s="1173"/>
      <c r="D46" s="85"/>
      <c r="E46" s="1178" t="s">
        <v>30</v>
      </c>
      <c r="F46" s="1178"/>
      <c r="G46" s="1178"/>
      <c r="H46" s="1179"/>
      <c r="I46" s="86">
        <v>0</v>
      </c>
      <c r="J46" s="87">
        <v>0</v>
      </c>
      <c r="K46" s="87">
        <v>0</v>
      </c>
      <c r="L46" s="87" t="s">
        <v>479</v>
      </c>
      <c r="M46" s="88" t="s">
        <v>479</v>
      </c>
    </row>
    <row r="47" spans="2:13" ht="27.75" customHeight="1">
      <c r="B47" s="1172"/>
      <c r="C47" s="1173"/>
      <c r="D47" s="85"/>
      <c r="E47" s="1178" t="s">
        <v>31</v>
      </c>
      <c r="F47" s="1178"/>
      <c r="G47" s="1178"/>
      <c r="H47" s="1179"/>
      <c r="I47" s="86" t="s">
        <v>479</v>
      </c>
      <c r="J47" s="87" t="s">
        <v>479</v>
      </c>
      <c r="K47" s="87" t="s">
        <v>479</v>
      </c>
      <c r="L47" s="87" t="s">
        <v>479</v>
      </c>
      <c r="M47" s="88" t="s">
        <v>479</v>
      </c>
    </row>
    <row r="48" spans="2:13" ht="27.75" customHeight="1">
      <c r="B48" s="1174"/>
      <c r="C48" s="1175"/>
      <c r="D48" s="85"/>
      <c r="E48" s="1178" t="s">
        <v>32</v>
      </c>
      <c r="F48" s="1178"/>
      <c r="G48" s="1178"/>
      <c r="H48" s="1179"/>
      <c r="I48" s="86" t="s">
        <v>479</v>
      </c>
      <c r="J48" s="87" t="s">
        <v>479</v>
      </c>
      <c r="K48" s="87" t="s">
        <v>479</v>
      </c>
      <c r="L48" s="87" t="s">
        <v>479</v>
      </c>
      <c r="M48" s="88" t="s">
        <v>479</v>
      </c>
    </row>
    <row r="49" spans="2:13" ht="27.75" customHeight="1">
      <c r="B49" s="1180" t="s">
        <v>33</v>
      </c>
      <c r="C49" s="1181"/>
      <c r="D49" s="89"/>
      <c r="E49" s="1178" t="s">
        <v>34</v>
      </c>
      <c r="F49" s="1178"/>
      <c r="G49" s="1178"/>
      <c r="H49" s="1179"/>
      <c r="I49" s="86">
        <v>996</v>
      </c>
      <c r="J49" s="87">
        <v>1259</v>
      </c>
      <c r="K49" s="87">
        <v>1414</v>
      </c>
      <c r="L49" s="87">
        <v>1636</v>
      </c>
      <c r="M49" s="88">
        <v>1697</v>
      </c>
    </row>
    <row r="50" spans="2:13" ht="27.75" customHeight="1">
      <c r="B50" s="1172"/>
      <c r="C50" s="1173"/>
      <c r="D50" s="85"/>
      <c r="E50" s="1178" t="s">
        <v>35</v>
      </c>
      <c r="F50" s="1178"/>
      <c r="G50" s="1178"/>
      <c r="H50" s="1179"/>
      <c r="I50" s="86">
        <v>286</v>
      </c>
      <c r="J50" s="87">
        <v>272</v>
      </c>
      <c r="K50" s="87">
        <v>239</v>
      </c>
      <c r="L50" s="87">
        <v>265</v>
      </c>
      <c r="M50" s="88">
        <v>213</v>
      </c>
    </row>
    <row r="51" spans="2:13" ht="27.75" customHeight="1">
      <c r="B51" s="1174"/>
      <c r="C51" s="1175"/>
      <c r="D51" s="85"/>
      <c r="E51" s="1178" t="s">
        <v>36</v>
      </c>
      <c r="F51" s="1178"/>
      <c r="G51" s="1178"/>
      <c r="H51" s="1179"/>
      <c r="I51" s="86">
        <v>3295</v>
      </c>
      <c r="J51" s="87">
        <v>3052</v>
      </c>
      <c r="K51" s="87">
        <v>2944</v>
      </c>
      <c r="L51" s="87">
        <v>2865</v>
      </c>
      <c r="M51" s="88">
        <v>2781</v>
      </c>
    </row>
    <row r="52" spans="2:13" ht="27.75" customHeight="1" thickBot="1">
      <c r="B52" s="1182" t="s">
        <v>37</v>
      </c>
      <c r="C52" s="1183"/>
      <c r="D52" s="90"/>
      <c r="E52" s="1184" t="s">
        <v>38</v>
      </c>
      <c r="F52" s="1184"/>
      <c r="G52" s="1184"/>
      <c r="H52" s="1185"/>
      <c r="I52" s="91">
        <v>2385</v>
      </c>
      <c r="J52" s="92">
        <v>2094</v>
      </c>
      <c r="K52" s="92">
        <v>1673</v>
      </c>
      <c r="L52" s="92">
        <v>929</v>
      </c>
      <c r="M52" s="93">
        <v>764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189961</v>
      </c>
      <c r="E3" s="116"/>
      <c r="F3" s="117">
        <v>192544</v>
      </c>
      <c r="G3" s="118"/>
      <c r="H3" s="119"/>
    </row>
    <row r="4" spans="1:8">
      <c r="A4" s="120"/>
      <c r="B4" s="121"/>
      <c r="C4" s="122"/>
      <c r="D4" s="123">
        <v>49380</v>
      </c>
      <c r="E4" s="124"/>
      <c r="F4" s="125">
        <v>82235</v>
      </c>
      <c r="G4" s="126"/>
      <c r="H4" s="127"/>
    </row>
    <row r="5" spans="1:8">
      <c r="A5" s="108" t="s">
        <v>512</v>
      </c>
      <c r="B5" s="113"/>
      <c r="C5" s="114"/>
      <c r="D5" s="115">
        <v>52397</v>
      </c>
      <c r="E5" s="116"/>
      <c r="F5" s="117">
        <v>216155</v>
      </c>
      <c r="G5" s="118"/>
      <c r="H5" s="119"/>
    </row>
    <row r="6" spans="1:8">
      <c r="A6" s="120"/>
      <c r="B6" s="121"/>
      <c r="C6" s="122"/>
      <c r="D6" s="123">
        <v>26774</v>
      </c>
      <c r="E6" s="124"/>
      <c r="F6" s="125">
        <v>108827</v>
      </c>
      <c r="G6" s="126"/>
      <c r="H6" s="127"/>
    </row>
    <row r="7" spans="1:8">
      <c r="A7" s="108" t="s">
        <v>513</v>
      </c>
      <c r="B7" s="113"/>
      <c r="C7" s="114"/>
      <c r="D7" s="115">
        <v>32596</v>
      </c>
      <c r="E7" s="116"/>
      <c r="F7" s="117">
        <v>228305</v>
      </c>
      <c r="G7" s="118"/>
      <c r="H7" s="119"/>
    </row>
    <row r="8" spans="1:8">
      <c r="A8" s="120"/>
      <c r="B8" s="121"/>
      <c r="C8" s="122"/>
      <c r="D8" s="123">
        <v>10957</v>
      </c>
      <c r="E8" s="124"/>
      <c r="F8" s="125">
        <v>86611</v>
      </c>
      <c r="G8" s="126"/>
      <c r="H8" s="127"/>
    </row>
    <row r="9" spans="1:8">
      <c r="A9" s="108" t="s">
        <v>514</v>
      </c>
      <c r="B9" s="113"/>
      <c r="C9" s="114"/>
      <c r="D9" s="115">
        <v>108430</v>
      </c>
      <c r="E9" s="116"/>
      <c r="F9" s="117">
        <v>316331</v>
      </c>
      <c r="G9" s="118"/>
      <c r="H9" s="119"/>
    </row>
    <row r="10" spans="1:8">
      <c r="A10" s="120"/>
      <c r="B10" s="121"/>
      <c r="C10" s="122"/>
      <c r="D10" s="123">
        <v>21113</v>
      </c>
      <c r="E10" s="124"/>
      <c r="F10" s="125">
        <v>106387</v>
      </c>
      <c r="G10" s="126"/>
      <c r="H10" s="127"/>
    </row>
    <row r="11" spans="1:8">
      <c r="A11" s="108" t="s">
        <v>515</v>
      </c>
      <c r="B11" s="113"/>
      <c r="C11" s="114"/>
      <c r="D11" s="115">
        <v>95298</v>
      </c>
      <c r="E11" s="116"/>
      <c r="F11" s="117">
        <v>333013</v>
      </c>
      <c r="G11" s="118"/>
      <c r="H11" s="119"/>
    </row>
    <row r="12" spans="1:8">
      <c r="A12" s="120"/>
      <c r="B12" s="121"/>
      <c r="C12" s="128"/>
      <c r="D12" s="123">
        <v>22911</v>
      </c>
      <c r="E12" s="124"/>
      <c r="F12" s="125">
        <v>126732</v>
      </c>
      <c r="G12" s="126"/>
      <c r="H12" s="127"/>
    </row>
    <row r="13" spans="1:8">
      <c r="A13" s="108"/>
      <c r="B13" s="113"/>
      <c r="C13" s="129"/>
      <c r="D13" s="130">
        <v>95736</v>
      </c>
      <c r="E13" s="131"/>
      <c r="F13" s="132">
        <v>257270</v>
      </c>
      <c r="G13" s="133"/>
      <c r="H13" s="119"/>
    </row>
    <row r="14" spans="1:8">
      <c r="A14" s="120"/>
      <c r="B14" s="121"/>
      <c r="C14" s="122"/>
      <c r="D14" s="123">
        <v>26227</v>
      </c>
      <c r="E14" s="124"/>
      <c r="F14" s="125">
        <v>102158</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8.6999999999999993</v>
      </c>
      <c r="C19" s="134">
        <f>ROUND(VALUE(SUBSTITUTE(実質収支比率等に係る経年分析!G$48,"▲","-")),2)</f>
        <v>10.54</v>
      </c>
      <c r="D19" s="134">
        <f>ROUND(VALUE(SUBSTITUTE(実質収支比率等に係る経年分析!H$48,"▲","-")),2)</f>
        <v>9.5299999999999994</v>
      </c>
      <c r="E19" s="134">
        <f>ROUND(VALUE(SUBSTITUTE(実質収支比率等に係る経年分析!I$48,"▲","-")),2)</f>
        <v>5.51</v>
      </c>
      <c r="F19" s="134">
        <f>ROUND(VALUE(SUBSTITUTE(実質収支比率等に係る経年分析!J$48,"▲","-")),2)</f>
        <v>6</v>
      </c>
    </row>
    <row r="20" spans="1:11">
      <c r="A20" s="134" t="s">
        <v>43</v>
      </c>
      <c r="B20" s="134">
        <f>ROUND(VALUE(SUBSTITUTE(実質収支比率等に係る経年分析!F$47,"▲","-")),2)</f>
        <v>29.14</v>
      </c>
      <c r="C20" s="134">
        <f>ROUND(VALUE(SUBSTITUTE(実質収支比率等に係る経年分析!G$47,"▲","-")),2)</f>
        <v>34.25</v>
      </c>
      <c r="D20" s="134">
        <f>ROUND(VALUE(SUBSTITUTE(実質収支比率等に係る経年分析!H$47,"▲","-")),2)</f>
        <v>42.24</v>
      </c>
      <c r="E20" s="134">
        <f>ROUND(VALUE(SUBSTITUTE(実質収支比率等に係る経年分析!I$47,"▲","-")),2)</f>
        <v>53.58</v>
      </c>
      <c r="F20" s="134">
        <f>ROUND(VALUE(SUBSTITUTE(実質収支比率等に係る経年分析!J$47,"▲","-")),2)</f>
        <v>58.04</v>
      </c>
    </row>
    <row r="21" spans="1:11">
      <c r="A21" s="134" t="s">
        <v>44</v>
      </c>
      <c r="B21" s="134">
        <f>IF(ISNUMBER(VALUE(SUBSTITUTE(実質収支比率等に係る経年分析!F$49,"▲","-"))),ROUND(VALUE(SUBSTITUTE(実質収支比率等に係る経年分析!F$49,"▲","-")),2),NA())</f>
        <v>12.74</v>
      </c>
      <c r="C21" s="134">
        <f>IF(ISNUMBER(VALUE(SUBSTITUTE(実質収支比率等に係る経年分析!G$49,"▲","-"))),ROUND(VALUE(SUBSTITUTE(実質収支比率等に係る経年分析!G$49,"▲","-")),2),NA())</f>
        <v>6.48</v>
      </c>
      <c r="D21" s="134">
        <f>IF(ISNUMBER(VALUE(SUBSTITUTE(実質収支比率等に係る経年分析!H$49,"▲","-"))),ROUND(VALUE(SUBSTITUTE(実質収支比率等に係る経年分析!H$49,"▲","-")),2),NA())</f>
        <v>6.52</v>
      </c>
      <c r="E21" s="134">
        <f>IF(ISNUMBER(VALUE(SUBSTITUTE(実質収支比率等に係る経年分析!I$49,"▲","-"))),ROUND(VALUE(SUBSTITUTE(実質収支比率等に係る経年分析!I$49,"▲","-")),2),NA())</f>
        <v>5.89</v>
      </c>
      <c r="F21" s="134">
        <f>IF(ISNUMBER(VALUE(SUBSTITUTE(実質収支比率等に係る経年分析!J$49,"▲","-"))),ROUND(VALUE(SUBSTITUTE(実質収支比率等に係る経年分析!J$49,"▲","-")),2),NA())</f>
        <v>2.85</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相良村後期高齢者医療特別会計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相良村簡易水道特別会計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相良村農業集落排水特別会計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0.14000000000000001</v>
      </c>
    </row>
    <row r="34" spans="1:16">
      <c r="A34" s="135" t="str">
        <f>IF(連結実質赤字比率に係る赤字・黒字の構成分析!C$36="",NA(),連結実質赤字比率に係る赤字・黒字の構成分析!C$36)</f>
        <v>相良村介護保険特別会計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1.1499999999999999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1.1100000000000001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1.85</v>
      </c>
    </row>
    <row r="35" spans="1:16">
      <c r="A35" s="135" t="str">
        <f>IF(連結実質赤字比率に係る赤字・黒字の構成分析!C$35="",NA(),連結実質赤字比率に係る赤字・黒字の構成分析!C$35)</f>
        <v>相良村国民健康保険特別会計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2.4300000000000002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3.23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3.16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8.6999999999999993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10.53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9.5299999999999994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5.51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5.99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473</v>
      </c>
      <c r="E42" s="136"/>
      <c r="F42" s="136"/>
      <c r="G42" s="136">
        <f>'実質公債費比率（分子）の構造'!L$52</f>
        <v>482</v>
      </c>
      <c r="H42" s="136"/>
      <c r="I42" s="136"/>
      <c r="J42" s="136">
        <f>'実質公債費比率（分子）の構造'!M$52</f>
        <v>458</v>
      </c>
      <c r="K42" s="136"/>
      <c r="L42" s="136"/>
      <c r="M42" s="136">
        <f>'実質公債費比率（分子）の構造'!N$52</f>
        <v>426</v>
      </c>
      <c r="N42" s="136"/>
      <c r="O42" s="136"/>
      <c r="P42" s="136">
        <f>'実質公債費比率（分子）の構造'!O$52</f>
        <v>404</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25</v>
      </c>
      <c r="C45" s="136"/>
      <c r="D45" s="136"/>
      <c r="E45" s="136">
        <f>'実質公債費比率（分子）の構造'!L$49</f>
        <v>28</v>
      </c>
      <c r="F45" s="136"/>
      <c r="G45" s="136"/>
      <c r="H45" s="136">
        <f>'実質公債費比率（分子）の構造'!M$49</f>
        <v>29</v>
      </c>
      <c r="I45" s="136"/>
      <c r="J45" s="136"/>
      <c r="K45" s="136">
        <f>'実質公債費比率（分子）の構造'!N$49</f>
        <v>28</v>
      </c>
      <c r="L45" s="136"/>
      <c r="M45" s="136"/>
      <c r="N45" s="136">
        <f>'実質公債費比率（分子）の構造'!O$49</f>
        <v>28</v>
      </c>
      <c r="O45" s="136"/>
      <c r="P45" s="136"/>
    </row>
    <row r="46" spans="1:16">
      <c r="A46" s="136" t="s">
        <v>55</v>
      </c>
      <c r="B46" s="136">
        <f>'実質公債費比率（分子）の構造'!K$48</f>
        <v>234</v>
      </c>
      <c r="C46" s="136"/>
      <c r="D46" s="136"/>
      <c r="E46" s="136">
        <f>'実質公債費比率（分子）の構造'!L$48</f>
        <v>244</v>
      </c>
      <c r="F46" s="136"/>
      <c r="G46" s="136"/>
      <c r="H46" s="136">
        <f>'実質公債費比率（分子）の構造'!M$48</f>
        <v>245</v>
      </c>
      <c r="I46" s="136"/>
      <c r="J46" s="136"/>
      <c r="K46" s="136">
        <f>'実質公債費比率（分子）の構造'!N$48</f>
        <v>241</v>
      </c>
      <c r="L46" s="136"/>
      <c r="M46" s="136"/>
      <c r="N46" s="136">
        <f>'実質公債費比率（分子）の構造'!O$48</f>
        <v>229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435</v>
      </c>
      <c r="C49" s="136"/>
      <c r="D49" s="136"/>
      <c r="E49" s="136">
        <f>'実質公債費比率（分子）の構造'!L$45</f>
        <v>435</v>
      </c>
      <c r="F49" s="136"/>
      <c r="G49" s="136"/>
      <c r="H49" s="136">
        <f>'実質公債費比率（分子）の構造'!M$45</f>
        <v>391</v>
      </c>
      <c r="I49" s="136"/>
      <c r="J49" s="136"/>
      <c r="K49" s="136">
        <f>'実質公債費比率（分子）の構造'!N$45</f>
        <v>343</v>
      </c>
      <c r="L49" s="136"/>
      <c r="M49" s="136"/>
      <c r="N49" s="136">
        <f>'実質公債費比率（分子）の構造'!O$45</f>
        <v>329</v>
      </c>
      <c r="O49" s="136"/>
      <c r="P49" s="136"/>
    </row>
    <row r="50" spans="1:16">
      <c r="A50" s="136" t="s">
        <v>59</v>
      </c>
      <c r="B50" s="136" t="e">
        <f>NA()</f>
        <v>#N/A</v>
      </c>
      <c r="C50" s="136">
        <f>IF(ISNUMBER('実質公債費比率（分子）の構造'!K$53),'実質公債費比率（分子）の構造'!K$53,NA())</f>
        <v>221</v>
      </c>
      <c r="D50" s="136" t="e">
        <f>NA()</f>
        <v>#N/A</v>
      </c>
      <c r="E50" s="136" t="e">
        <f>NA()</f>
        <v>#N/A</v>
      </c>
      <c r="F50" s="136">
        <f>IF(ISNUMBER('実質公債費比率（分子）の構造'!L$53),'実質公債費比率（分子）の構造'!L$53,NA())</f>
        <v>225</v>
      </c>
      <c r="G50" s="136" t="e">
        <f>NA()</f>
        <v>#N/A</v>
      </c>
      <c r="H50" s="136" t="e">
        <f>NA()</f>
        <v>#N/A</v>
      </c>
      <c r="I50" s="136">
        <f>IF(ISNUMBER('実質公債費比率（分子）の構造'!M$53),'実質公債費比率（分子）の構造'!M$53,NA())</f>
        <v>207</v>
      </c>
      <c r="J50" s="136" t="e">
        <f>NA()</f>
        <v>#N/A</v>
      </c>
      <c r="K50" s="136" t="e">
        <f>NA()</f>
        <v>#N/A</v>
      </c>
      <c r="L50" s="136">
        <f>IF(ISNUMBER('実質公債費比率（分子）の構造'!N$53),'実質公債費比率（分子）の構造'!N$53,NA())</f>
        <v>186</v>
      </c>
      <c r="M50" s="136" t="e">
        <f>NA()</f>
        <v>#N/A</v>
      </c>
      <c r="N50" s="136" t="e">
        <f>NA()</f>
        <v>#N/A</v>
      </c>
      <c r="O50" s="136">
        <f>IF(ISNUMBER('実質公債費比率（分子）の構造'!O$53),'実質公債費比率（分子）の構造'!O$53,NA())</f>
        <v>182</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3295</v>
      </c>
      <c r="E56" s="135"/>
      <c r="F56" s="135"/>
      <c r="G56" s="135">
        <f>'将来負担比率（分子）の構造'!J$51</f>
        <v>3052</v>
      </c>
      <c r="H56" s="135"/>
      <c r="I56" s="135"/>
      <c r="J56" s="135">
        <f>'将来負担比率（分子）の構造'!K$51</f>
        <v>2944</v>
      </c>
      <c r="K56" s="135"/>
      <c r="L56" s="135"/>
      <c r="M56" s="135">
        <f>'将来負担比率（分子）の構造'!L$51</f>
        <v>2865</v>
      </c>
      <c r="N56" s="135"/>
      <c r="O56" s="135"/>
      <c r="P56" s="135">
        <f>'将来負担比率（分子）の構造'!M$51</f>
        <v>2781</v>
      </c>
    </row>
    <row r="57" spans="1:16">
      <c r="A57" s="135" t="s">
        <v>35</v>
      </c>
      <c r="B57" s="135"/>
      <c r="C57" s="135"/>
      <c r="D57" s="135">
        <f>'将来負担比率（分子）の構造'!I$50</f>
        <v>286</v>
      </c>
      <c r="E57" s="135"/>
      <c r="F57" s="135"/>
      <c r="G57" s="135">
        <f>'将来負担比率（分子）の構造'!J$50</f>
        <v>272</v>
      </c>
      <c r="H57" s="135"/>
      <c r="I57" s="135"/>
      <c r="J57" s="135">
        <f>'将来負担比率（分子）の構造'!K$50</f>
        <v>239</v>
      </c>
      <c r="K57" s="135"/>
      <c r="L57" s="135"/>
      <c r="M57" s="135">
        <f>'将来負担比率（分子）の構造'!L$50</f>
        <v>265</v>
      </c>
      <c r="N57" s="135"/>
      <c r="O57" s="135"/>
      <c r="P57" s="135">
        <f>'将来負担比率（分子）の構造'!M$50</f>
        <v>213</v>
      </c>
    </row>
    <row r="58" spans="1:16">
      <c r="A58" s="135" t="s">
        <v>34</v>
      </c>
      <c r="B58" s="135"/>
      <c r="C58" s="135"/>
      <c r="D58" s="135">
        <f>'将来負担比率（分子）の構造'!I$49</f>
        <v>996</v>
      </c>
      <c r="E58" s="135"/>
      <c r="F58" s="135"/>
      <c r="G58" s="135">
        <f>'将来負担比率（分子）の構造'!J$49</f>
        <v>1259</v>
      </c>
      <c r="H58" s="135"/>
      <c r="I58" s="135"/>
      <c r="J58" s="135">
        <f>'将来負担比率（分子）の構造'!K$49</f>
        <v>1414</v>
      </c>
      <c r="K58" s="135"/>
      <c r="L58" s="135"/>
      <c r="M58" s="135">
        <f>'将来負担比率（分子）の構造'!L$49</f>
        <v>1636</v>
      </c>
      <c r="N58" s="135"/>
      <c r="O58" s="135"/>
      <c r="P58" s="135">
        <f>'将来負担比率（分子）の構造'!M$49</f>
        <v>1697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0</v>
      </c>
      <c r="C61" s="135"/>
      <c r="D61" s="135"/>
      <c r="E61" s="135">
        <f>'将来負担比率（分子）の構造'!J$46</f>
        <v>0</v>
      </c>
      <c r="F61" s="135"/>
      <c r="G61" s="135"/>
      <c r="H61" s="135">
        <f>'将来負担比率（分子）の構造'!K$46</f>
        <v>0</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812</v>
      </c>
      <c r="C62" s="135"/>
      <c r="D62" s="135"/>
      <c r="E62" s="135">
        <f>'将来負担比率（分子）の構造'!J$45</f>
        <v>863</v>
      </c>
      <c r="F62" s="135"/>
      <c r="G62" s="135"/>
      <c r="H62" s="135">
        <f>'将来負担比率（分子）の構造'!K$45</f>
        <v>727</v>
      </c>
      <c r="I62" s="135"/>
      <c r="J62" s="135"/>
      <c r="K62" s="135">
        <f>'将来負担比率（分子）の構造'!L$45</f>
        <v>473</v>
      </c>
      <c r="L62" s="135"/>
      <c r="M62" s="135"/>
      <c r="N62" s="135">
        <f>'将来負担比率（分子）の構造'!M$45</f>
        <v>443</v>
      </c>
      <c r="O62" s="135"/>
      <c r="P62" s="135"/>
    </row>
    <row r="63" spans="1:16">
      <c r="A63" s="135" t="s">
        <v>28</v>
      </c>
      <c r="B63" s="135">
        <f>'将来負担比率（分子）の構造'!I$44</f>
        <v>190</v>
      </c>
      <c r="C63" s="135"/>
      <c r="D63" s="135"/>
      <c r="E63" s="135">
        <f>'将来負担比率（分子）の構造'!J$44</f>
        <v>168</v>
      </c>
      <c r="F63" s="135"/>
      <c r="G63" s="135"/>
      <c r="H63" s="135">
        <f>'将来負担比率（分子）の構造'!K$44</f>
        <v>238</v>
      </c>
      <c r="I63" s="135"/>
      <c r="J63" s="135"/>
      <c r="K63" s="135">
        <f>'将来負担比率（分子）の構造'!L$44</f>
        <v>140</v>
      </c>
      <c r="L63" s="135"/>
      <c r="M63" s="135"/>
      <c r="N63" s="135">
        <f>'将来負担比率（分子）の構造'!M$44</f>
        <v>159</v>
      </c>
      <c r="O63" s="135"/>
      <c r="P63" s="135"/>
    </row>
    <row r="64" spans="1:16">
      <c r="A64" s="135" t="s">
        <v>27</v>
      </c>
      <c r="B64" s="135">
        <f>'将来負担比率（分子）の構造'!I$43</f>
        <v>2626</v>
      </c>
      <c r="C64" s="135"/>
      <c r="D64" s="135"/>
      <c r="E64" s="135">
        <f>'将来負担比率（分子）の構造'!J$43</f>
        <v>2491</v>
      </c>
      <c r="F64" s="135"/>
      <c r="G64" s="135"/>
      <c r="H64" s="135">
        <f>'将来負担比率（分子）の構造'!K$43</f>
        <v>2300</v>
      </c>
      <c r="I64" s="135"/>
      <c r="J64" s="135"/>
      <c r="K64" s="135">
        <f>'将来負担比率（分子）の構造'!L$43</f>
        <v>2098</v>
      </c>
      <c r="L64" s="135"/>
      <c r="M64" s="135"/>
      <c r="N64" s="135">
        <f>'将来負担比率（分子）の構造'!M$43</f>
        <v>1917</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3333</v>
      </c>
      <c r="C66" s="135"/>
      <c r="D66" s="135"/>
      <c r="E66" s="135">
        <f>'将来負担比率（分子）の構造'!J$41</f>
        <v>3155</v>
      </c>
      <c r="F66" s="135"/>
      <c r="G66" s="135"/>
      <c r="H66" s="135">
        <f>'将来負担比率（分子）の構造'!K$41</f>
        <v>3005</v>
      </c>
      <c r="I66" s="135"/>
      <c r="J66" s="135"/>
      <c r="K66" s="135">
        <f>'将来負担比率（分子）の構造'!L$41</f>
        <v>2983</v>
      </c>
      <c r="L66" s="135"/>
      <c r="M66" s="135"/>
      <c r="N66" s="135">
        <f>'将来負担比率（分子）の構造'!M$41</f>
        <v>2937</v>
      </c>
      <c r="O66" s="135"/>
      <c r="P66" s="135"/>
    </row>
    <row r="67" spans="1:16">
      <c r="A67" s="135" t="s">
        <v>63</v>
      </c>
      <c r="B67" s="135" t="e">
        <f>NA()</f>
        <v>#N/A</v>
      </c>
      <c r="C67" s="135">
        <f>IF(ISNUMBER('将来負担比率（分子）の構造'!I$52), IF('将来負担比率（分子）の構造'!I$52 &lt; 0, 0, '将来負担比率（分子）の構造'!I$52), NA())</f>
        <v>2385</v>
      </c>
      <c r="D67" s="135" t="e">
        <f>NA()</f>
        <v>#N/A</v>
      </c>
      <c r="E67" s="135" t="e">
        <f>NA()</f>
        <v>#N/A</v>
      </c>
      <c r="F67" s="135">
        <f>IF(ISNUMBER('将来負担比率（分子）の構造'!J$52), IF('将来負担比率（分子）の構造'!J$52 &lt; 0, 0, '将来負担比率（分子）の構造'!J$52), NA())</f>
        <v>2094</v>
      </c>
      <c r="G67" s="135" t="e">
        <f>NA()</f>
        <v>#N/A</v>
      </c>
      <c r="H67" s="135" t="e">
        <f>NA()</f>
        <v>#N/A</v>
      </c>
      <c r="I67" s="135">
        <f>IF(ISNUMBER('将来負担比率（分子）の構造'!K$52), IF('将来負担比率（分子）の構造'!K$52 &lt; 0, 0, '将来負担比率（分子）の構造'!K$52), NA())</f>
        <v>1673</v>
      </c>
      <c r="J67" s="135" t="e">
        <f>NA()</f>
        <v>#N/A</v>
      </c>
      <c r="K67" s="135" t="e">
        <f>NA()</f>
        <v>#N/A</v>
      </c>
      <c r="L67" s="135">
        <f>IF(ISNUMBER('将来負担比率（分子）の構造'!L$52), IF('将来負担比率（分子）の構造'!L$52 &lt; 0, 0, '将来負担比率（分子）の構造'!L$52), NA())</f>
        <v>929</v>
      </c>
      <c r="M67" s="135" t="e">
        <f>NA()</f>
        <v>#N/A</v>
      </c>
      <c r="N67" s="135" t="e">
        <f>NA()</f>
        <v>#N/A</v>
      </c>
      <c r="O67" s="135">
        <f>IF(ISNUMBER('将来負担比率（分子）の構造'!M$52), IF('将来負担比率（分子）の構造'!M$52 &lt; 0, 0, '将来負担比率（分子）の構造'!M$52), NA())</f>
        <v>764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323209</v>
      </c>
      <c r="S5" s="583"/>
      <c r="T5" s="583"/>
      <c r="U5" s="583"/>
      <c r="V5" s="583"/>
      <c r="W5" s="583"/>
      <c r="X5" s="583"/>
      <c r="Y5" s="584"/>
      <c r="Z5" s="585">
        <v>8.8000000000000007</v>
      </c>
      <c r="AA5" s="585"/>
      <c r="AB5" s="585"/>
      <c r="AC5" s="585"/>
      <c r="AD5" s="586">
        <v>323209</v>
      </c>
      <c r="AE5" s="586"/>
      <c r="AF5" s="586"/>
      <c r="AG5" s="586"/>
      <c r="AH5" s="586"/>
      <c r="AI5" s="586"/>
      <c r="AJ5" s="586"/>
      <c r="AK5" s="586"/>
      <c r="AL5" s="587">
        <v>15.4</v>
      </c>
      <c r="AM5" s="588"/>
      <c r="AN5" s="588"/>
      <c r="AO5" s="589"/>
      <c r="AP5" s="579" t="s">
        <v>208</v>
      </c>
      <c r="AQ5" s="580"/>
      <c r="AR5" s="580"/>
      <c r="AS5" s="580"/>
      <c r="AT5" s="580"/>
      <c r="AU5" s="580"/>
      <c r="AV5" s="580"/>
      <c r="AW5" s="580"/>
      <c r="AX5" s="580"/>
      <c r="AY5" s="580"/>
      <c r="AZ5" s="580"/>
      <c r="BA5" s="580"/>
      <c r="BB5" s="580"/>
      <c r="BC5" s="580"/>
      <c r="BD5" s="580"/>
      <c r="BE5" s="580"/>
      <c r="BF5" s="581"/>
      <c r="BG5" s="593">
        <v>322452</v>
      </c>
      <c r="BH5" s="594"/>
      <c r="BI5" s="594"/>
      <c r="BJ5" s="594"/>
      <c r="BK5" s="594"/>
      <c r="BL5" s="594"/>
      <c r="BM5" s="594"/>
      <c r="BN5" s="595"/>
      <c r="BO5" s="596">
        <v>99.8</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31594</v>
      </c>
      <c r="S6" s="594"/>
      <c r="T6" s="594"/>
      <c r="U6" s="594"/>
      <c r="V6" s="594"/>
      <c r="W6" s="594"/>
      <c r="X6" s="594"/>
      <c r="Y6" s="595"/>
      <c r="Z6" s="596">
        <v>0.9</v>
      </c>
      <c r="AA6" s="596"/>
      <c r="AB6" s="596"/>
      <c r="AC6" s="596"/>
      <c r="AD6" s="597">
        <v>31594</v>
      </c>
      <c r="AE6" s="597"/>
      <c r="AF6" s="597"/>
      <c r="AG6" s="597"/>
      <c r="AH6" s="597"/>
      <c r="AI6" s="597"/>
      <c r="AJ6" s="597"/>
      <c r="AK6" s="597"/>
      <c r="AL6" s="598">
        <v>1.5</v>
      </c>
      <c r="AM6" s="599"/>
      <c r="AN6" s="599"/>
      <c r="AO6" s="600"/>
      <c r="AP6" s="590" t="s">
        <v>214</v>
      </c>
      <c r="AQ6" s="591"/>
      <c r="AR6" s="591"/>
      <c r="AS6" s="591"/>
      <c r="AT6" s="591"/>
      <c r="AU6" s="591"/>
      <c r="AV6" s="591"/>
      <c r="AW6" s="591"/>
      <c r="AX6" s="591"/>
      <c r="AY6" s="591"/>
      <c r="AZ6" s="591"/>
      <c r="BA6" s="591"/>
      <c r="BB6" s="591"/>
      <c r="BC6" s="591"/>
      <c r="BD6" s="591"/>
      <c r="BE6" s="591"/>
      <c r="BF6" s="592"/>
      <c r="BG6" s="593">
        <v>322452</v>
      </c>
      <c r="BH6" s="594"/>
      <c r="BI6" s="594"/>
      <c r="BJ6" s="594"/>
      <c r="BK6" s="594"/>
      <c r="BL6" s="594"/>
      <c r="BM6" s="594"/>
      <c r="BN6" s="595"/>
      <c r="BO6" s="596">
        <v>99.8</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61269</v>
      </c>
      <c r="CS6" s="594"/>
      <c r="CT6" s="594"/>
      <c r="CU6" s="594"/>
      <c r="CV6" s="594"/>
      <c r="CW6" s="594"/>
      <c r="CX6" s="594"/>
      <c r="CY6" s="595"/>
      <c r="CZ6" s="596">
        <v>1.7</v>
      </c>
      <c r="DA6" s="596"/>
      <c r="DB6" s="596"/>
      <c r="DC6" s="596"/>
      <c r="DD6" s="602" t="s">
        <v>209</v>
      </c>
      <c r="DE6" s="594"/>
      <c r="DF6" s="594"/>
      <c r="DG6" s="594"/>
      <c r="DH6" s="594"/>
      <c r="DI6" s="594"/>
      <c r="DJ6" s="594"/>
      <c r="DK6" s="594"/>
      <c r="DL6" s="594"/>
      <c r="DM6" s="594"/>
      <c r="DN6" s="594"/>
      <c r="DO6" s="594"/>
      <c r="DP6" s="595"/>
      <c r="DQ6" s="602">
        <v>61269</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445</v>
      </c>
      <c r="S7" s="594"/>
      <c r="T7" s="594"/>
      <c r="U7" s="594"/>
      <c r="V7" s="594"/>
      <c r="W7" s="594"/>
      <c r="X7" s="594"/>
      <c r="Y7" s="595"/>
      <c r="Z7" s="596">
        <v>0</v>
      </c>
      <c r="AA7" s="596"/>
      <c r="AB7" s="596"/>
      <c r="AC7" s="596"/>
      <c r="AD7" s="597">
        <v>445</v>
      </c>
      <c r="AE7" s="597"/>
      <c r="AF7" s="597"/>
      <c r="AG7" s="597"/>
      <c r="AH7" s="597"/>
      <c r="AI7" s="597"/>
      <c r="AJ7" s="597"/>
      <c r="AK7" s="597"/>
      <c r="AL7" s="598">
        <v>0</v>
      </c>
      <c r="AM7" s="599"/>
      <c r="AN7" s="599"/>
      <c r="AO7" s="600"/>
      <c r="AP7" s="590" t="s">
        <v>217</v>
      </c>
      <c r="AQ7" s="591"/>
      <c r="AR7" s="591"/>
      <c r="AS7" s="591"/>
      <c r="AT7" s="591"/>
      <c r="AU7" s="591"/>
      <c r="AV7" s="591"/>
      <c r="AW7" s="591"/>
      <c r="AX7" s="591"/>
      <c r="AY7" s="591"/>
      <c r="AZ7" s="591"/>
      <c r="BA7" s="591"/>
      <c r="BB7" s="591"/>
      <c r="BC7" s="591"/>
      <c r="BD7" s="591"/>
      <c r="BE7" s="591"/>
      <c r="BF7" s="592"/>
      <c r="BG7" s="593">
        <v>119011</v>
      </c>
      <c r="BH7" s="594"/>
      <c r="BI7" s="594"/>
      <c r="BJ7" s="594"/>
      <c r="BK7" s="594"/>
      <c r="BL7" s="594"/>
      <c r="BM7" s="594"/>
      <c r="BN7" s="595"/>
      <c r="BO7" s="596">
        <v>36.799999999999997</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532326</v>
      </c>
      <c r="CS7" s="594"/>
      <c r="CT7" s="594"/>
      <c r="CU7" s="594"/>
      <c r="CV7" s="594"/>
      <c r="CW7" s="594"/>
      <c r="CX7" s="594"/>
      <c r="CY7" s="595"/>
      <c r="CZ7" s="596">
        <v>15</v>
      </c>
      <c r="DA7" s="596"/>
      <c r="DB7" s="596"/>
      <c r="DC7" s="596"/>
      <c r="DD7" s="602">
        <v>5045</v>
      </c>
      <c r="DE7" s="594"/>
      <c r="DF7" s="594"/>
      <c r="DG7" s="594"/>
      <c r="DH7" s="594"/>
      <c r="DI7" s="594"/>
      <c r="DJ7" s="594"/>
      <c r="DK7" s="594"/>
      <c r="DL7" s="594"/>
      <c r="DM7" s="594"/>
      <c r="DN7" s="594"/>
      <c r="DO7" s="594"/>
      <c r="DP7" s="595"/>
      <c r="DQ7" s="602">
        <v>439765</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1610</v>
      </c>
      <c r="S8" s="594"/>
      <c r="T8" s="594"/>
      <c r="U8" s="594"/>
      <c r="V8" s="594"/>
      <c r="W8" s="594"/>
      <c r="X8" s="594"/>
      <c r="Y8" s="595"/>
      <c r="Z8" s="596">
        <v>0</v>
      </c>
      <c r="AA8" s="596"/>
      <c r="AB8" s="596"/>
      <c r="AC8" s="596"/>
      <c r="AD8" s="597">
        <v>1610</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6581</v>
      </c>
      <c r="BH8" s="594"/>
      <c r="BI8" s="594"/>
      <c r="BJ8" s="594"/>
      <c r="BK8" s="594"/>
      <c r="BL8" s="594"/>
      <c r="BM8" s="594"/>
      <c r="BN8" s="595"/>
      <c r="BO8" s="596">
        <v>2</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839532</v>
      </c>
      <c r="CS8" s="594"/>
      <c r="CT8" s="594"/>
      <c r="CU8" s="594"/>
      <c r="CV8" s="594"/>
      <c r="CW8" s="594"/>
      <c r="CX8" s="594"/>
      <c r="CY8" s="595"/>
      <c r="CZ8" s="596">
        <v>23.7</v>
      </c>
      <c r="DA8" s="596"/>
      <c r="DB8" s="596"/>
      <c r="DC8" s="596"/>
      <c r="DD8" s="602" t="s">
        <v>209</v>
      </c>
      <c r="DE8" s="594"/>
      <c r="DF8" s="594"/>
      <c r="DG8" s="594"/>
      <c r="DH8" s="594"/>
      <c r="DI8" s="594"/>
      <c r="DJ8" s="594"/>
      <c r="DK8" s="594"/>
      <c r="DL8" s="594"/>
      <c r="DM8" s="594"/>
      <c r="DN8" s="594"/>
      <c r="DO8" s="594"/>
      <c r="DP8" s="595"/>
      <c r="DQ8" s="602">
        <v>406896</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1608</v>
      </c>
      <c r="S9" s="594"/>
      <c r="T9" s="594"/>
      <c r="U9" s="594"/>
      <c r="V9" s="594"/>
      <c r="W9" s="594"/>
      <c r="X9" s="594"/>
      <c r="Y9" s="595"/>
      <c r="Z9" s="596">
        <v>0</v>
      </c>
      <c r="AA9" s="596"/>
      <c r="AB9" s="596"/>
      <c r="AC9" s="596"/>
      <c r="AD9" s="597">
        <v>1608</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91796</v>
      </c>
      <c r="BH9" s="594"/>
      <c r="BI9" s="594"/>
      <c r="BJ9" s="594"/>
      <c r="BK9" s="594"/>
      <c r="BL9" s="594"/>
      <c r="BM9" s="594"/>
      <c r="BN9" s="595"/>
      <c r="BO9" s="596">
        <v>28.4</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263896</v>
      </c>
      <c r="CS9" s="594"/>
      <c r="CT9" s="594"/>
      <c r="CU9" s="594"/>
      <c r="CV9" s="594"/>
      <c r="CW9" s="594"/>
      <c r="CX9" s="594"/>
      <c r="CY9" s="595"/>
      <c r="CZ9" s="596">
        <v>7.4</v>
      </c>
      <c r="DA9" s="596"/>
      <c r="DB9" s="596"/>
      <c r="DC9" s="596"/>
      <c r="DD9" s="602" t="s">
        <v>221</v>
      </c>
      <c r="DE9" s="594"/>
      <c r="DF9" s="594"/>
      <c r="DG9" s="594"/>
      <c r="DH9" s="594"/>
      <c r="DI9" s="594"/>
      <c r="DJ9" s="594"/>
      <c r="DK9" s="594"/>
      <c r="DL9" s="594"/>
      <c r="DM9" s="594"/>
      <c r="DN9" s="594"/>
      <c r="DO9" s="594"/>
      <c r="DP9" s="595"/>
      <c r="DQ9" s="602">
        <v>259905</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51780</v>
      </c>
      <c r="S10" s="594"/>
      <c r="T10" s="594"/>
      <c r="U10" s="594"/>
      <c r="V10" s="594"/>
      <c r="W10" s="594"/>
      <c r="X10" s="594"/>
      <c r="Y10" s="595"/>
      <c r="Z10" s="596">
        <v>1.4</v>
      </c>
      <c r="AA10" s="596"/>
      <c r="AB10" s="596"/>
      <c r="AC10" s="596"/>
      <c r="AD10" s="597">
        <v>51780</v>
      </c>
      <c r="AE10" s="597"/>
      <c r="AF10" s="597"/>
      <c r="AG10" s="597"/>
      <c r="AH10" s="597"/>
      <c r="AI10" s="597"/>
      <c r="AJ10" s="597"/>
      <c r="AK10" s="597"/>
      <c r="AL10" s="598">
        <v>2.5</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7962</v>
      </c>
      <c r="BH10" s="594"/>
      <c r="BI10" s="594"/>
      <c r="BJ10" s="594"/>
      <c r="BK10" s="594"/>
      <c r="BL10" s="594"/>
      <c r="BM10" s="594"/>
      <c r="BN10" s="595"/>
      <c r="BO10" s="596">
        <v>2.5</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t="s">
        <v>221</v>
      </c>
      <c r="CS10" s="594"/>
      <c r="CT10" s="594"/>
      <c r="CU10" s="594"/>
      <c r="CV10" s="594"/>
      <c r="CW10" s="594"/>
      <c r="CX10" s="594"/>
      <c r="CY10" s="595"/>
      <c r="CZ10" s="596" t="s">
        <v>221</v>
      </c>
      <c r="DA10" s="596"/>
      <c r="DB10" s="596"/>
      <c r="DC10" s="596"/>
      <c r="DD10" s="602" t="s">
        <v>221</v>
      </c>
      <c r="DE10" s="594"/>
      <c r="DF10" s="594"/>
      <c r="DG10" s="594"/>
      <c r="DH10" s="594"/>
      <c r="DI10" s="594"/>
      <c r="DJ10" s="594"/>
      <c r="DK10" s="594"/>
      <c r="DL10" s="594"/>
      <c r="DM10" s="594"/>
      <c r="DN10" s="594"/>
      <c r="DO10" s="594"/>
      <c r="DP10" s="595"/>
      <c r="DQ10" s="602" t="s">
        <v>221</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6427</v>
      </c>
      <c r="S11" s="594"/>
      <c r="T11" s="594"/>
      <c r="U11" s="594"/>
      <c r="V11" s="594"/>
      <c r="W11" s="594"/>
      <c r="X11" s="594"/>
      <c r="Y11" s="595"/>
      <c r="Z11" s="596">
        <v>0.2</v>
      </c>
      <c r="AA11" s="596"/>
      <c r="AB11" s="596"/>
      <c r="AC11" s="596"/>
      <c r="AD11" s="597">
        <v>6427</v>
      </c>
      <c r="AE11" s="597"/>
      <c r="AF11" s="597"/>
      <c r="AG11" s="597"/>
      <c r="AH11" s="597"/>
      <c r="AI11" s="597"/>
      <c r="AJ11" s="597"/>
      <c r="AK11" s="597"/>
      <c r="AL11" s="598">
        <v>0.3</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12672</v>
      </c>
      <c r="BH11" s="594"/>
      <c r="BI11" s="594"/>
      <c r="BJ11" s="594"/>
      <c r="BK11" s="594"/>
      <c r="BL11" s="594"/>
      <c r="BM11" s="594"/>
      <c r="BN11" s="595"/>
      <c r="BO11" s="596">
        <v>3.9</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602746</v>
      </c>
      <c r="CS11" s="594"/>
      <c r="CT11" s="594"/>
      <c r="CU11" s="594"/>
      <c r="CV11" s="594"/>
      <c r="CW11" s="594"/>
      <c r="CX11" s="594"/>
      <c r="CY11" s="595"/>
      <c r="CZ11" s="596">
        <v>17</v>
      </c>
      <c r="DA11" s="596"/>
      <c r="DB11" s="596"/>
      <c r="DC11" s="596"/>
      <c r="DD11" s="602">
        <v>13971</v>
      </c>
      <c r="DE11" s="594"/>
      <c r="DF11" s="594"/>
      <c r="DG11" s="594"/>
      <c r="DH11" s="594"/>
      <c r="DI11" s="594"/>
      <c r="DJ11" s="594"/>
      <c r="DK11" s="594"/>
      <c r="DL11" s="594"/>
      <c r="DM11" s="594"/>
      <c r="DN11" s="594"/>
      <c r="DO11" s="594"/>
      <c r="DP11" s="595"/>
      <c r="DQ11" s="602">
        <v>349948</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159434</v>
      </c>
      <c r="BH12" s="594"/>
      <c r="BI12" s="594"/>
      <c r="BJ12" s="594"/>
      <c r="BK12" s="594"/>
      <c r="BL12" s="594"/>
      <c r="BM12" s="594"/>
      <c r="BN12" s="595"/>
      <c r="BO12" s="596">
        <v>49.3</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26431</v>
      </c>
      <c r="CS12" s="594"/>
      <c r="CT12" s="594"/>
      <c r="CU12" s="594"/>
      <c r="CV12" s="594"/>
      <c r="CW12" s="594"/>
      <c r="CX12" s="594"/>
      <c r="CY12" s="595"/>
      <c r="CZ12" s="596">
        <v>0.7</v>
      </c>
      <c r="DA12" s="596"/>
      <c r="DB12" s="596"/>
      <c r="DC12" s="596"/>
      <c r="DD12" s="602">
        <v>2403</v>
      </c>
      <c r="DE12" s="594"/>
      <c r="DF12" s="594"/>
      <c r="DG12" s="594"/>
      <c r="DH12" s="594"/>
      <c r="DI12" s="594"/>
      <c r="DJ12" s="594"/>
      <c r="DK12" s="594"/>
      <c r="DL12" s="594"/>
      <c r="DM12" s="594"/>
      <c r="DN12" s="594"/>
      <c r="DO12" s="594"/>
      <c r="DP12" s="595"/>
      <c r="DQ12" s="602">
        <v>23684</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2824</v>
      </c>
      <c r="S13" s="594"/>
      <c r="T13" s="594"/>
      <c r="U13" s="594"/>
      <c r="V13" s="594"/>
      <c r="W13" s="594"/>
      <c r="X13" s="594"/>
      <c r="Y13" s="595"/>
      <c r="Z13" s="596">
        <v>0.1</v>
      </c>
      <c r="AA13" s="596"/>
      <c r="AB13" s="596"/>
      <c r="AC13" s="596"/>
      <c r="AD13" s="597">
        <v>2824</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157553</v>
      </c>
      <c r="BH13" s="594"/>
      <c r="BI13" s="594"/>
      <c r="BJ13" s="594"/>
      <c r="BK13" s="594"/>
      <c r="BL13" s="594"/>
      <c r="BM13" s="594"/>
      <c r="BN13" s="595"/>
      <c r="BO13" s="596">
        <v>48.7</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364915</v>
      </c>
      <c r="CS13" s="594"/>
      <c r="CT13" s="594"/>
      <c r="CU13" s="594"/>
      <c r="CV13" s="594"/>
      <c r="CW13" s="594"/>
      <c r="CX13" s="594"/>
      <c r="CY13" s="595"/>
      <c r="CZ13" s="596">
        <v>10.3</v>
      </c>
      <c r="DA13" s="596"/>
      <c r="DB13" s="596"/>
      <c r="DC13" s="596"/>
      <c r="DD13" s="602">
        <v>305933</v>
      </c>
      <c r="DE13" s="594"/>
      <c r="DF13" s="594"/>
      <c r="DG13" s="594"/>
      <c r="DH13" s="594"/>
      <c r="DI13" s="594"/>
      <c r="DJ13" s="594"/>
      <c r="DK13" s="594"/>
      <c r="DL13" s="594"/>
      <c r="DM13" s="594"/>
      <c r="DN13" s="594"/>
      <c r="DO13" s="594"/>
      <c r="DP13" s="595"/>
      <c r="DQ13" s="602">
        <v>95376</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14528</v>
      </c>
      <c r="BH14" s="594"/>
      <c r="BI14" s="594"/>
      <c r="BJ14" s="594"/>
      <c r="BK14" s="594"/>
      <c r="BL14" s="594"/>
      <c r="BM14" s="594"/>
      <c r="BN14" s="595"/>
      <c r="BO14" s="596">
        <v>4.5</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133143</v>
      </c>
      <c r="CS14" s="594"/>
      <c r="CT14" s="594"/>
      <c r="CU14" s="594"/>
      <c r="CV14" s="594"/>
      <c r="CW14" s="594"/>
      <c r="CX14" s="594"/>
      <c r="CY14" s="595"/>
      <c r="CZ14" s="596">
        <v>3.8</v>
      </c>
      <c r="DA14" s="596"/>
      <c r="DB14" s="596"/>
      <c r="DC14" s="596"/>
      <c r="DD14" s="602">
        <v>276</v>
      </c>
      <c r="DE14" s="594"/>
      <c r="DF14" s="594"/>
      <c r="DG14" s="594"/>
      <c r="DH14" s="594"/>
      <c r="DI14" s="594"/>
      <c r="DJ14" s="594"/>
      <c r="DK14" s="594"/>
      <c r="DL14" s="594"/>
      <c r="DM14" s="594"/>
      <c r="DN14" s="594"/>
      <c r="DO14" s="594"/>
      <c r="DP14" s="595"/>
      <c r="DQ14" s="602">
        <v>128416</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881</v>
      </c>
      <c r="S15" s="594"/>
      <c r="T15" s="594"/>
      <c r="U15" s="594"/>
      <c r="V15" s="594"/>
      <c r="W15" s="594"/>
      <c r="X15" s="594"/>
      <c r="Y15" s="595"/>
      <c r="Z15" s="596">
        <v>0</v>
      </c>
      <c r="AA15" s="596"/>
      <c r="AB15" s="596"/>
      <c r="AC15" s="596"/>
      <c r="AD15" s="597">
        <v>881</v>
      </c>
      <c r="AE15" s="597"/>
      <c r="AF15" s="597"/>
      <c r="AG15" s="597"/>
      <c r="AH15" s="597"/>
      <c r="AI15" s="597"/>
      <c r="AJ15" s="597"/>
      <c r="AK15" s="597"/>
      <c r="AL15" s="598">
        <v>0</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29479</v>
      </c>
      <c r="BH15" s="594"/>
      <c r="BI15" s="594"/>
      <c r="BJ15" s="594"/>
      <c r="BK15" s="594"/>
      <c r="BL15" s="594"/>
      <c r="BM15" s="594"/>
      <c r="BN15" s="595"/>
      <c r="BO15" s="596">
        <v>9.1</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347131</v>
      </c>
      <c r="CS15" s="594"/>
      <c r="CT15" s="594"/>
      <c r="CU15" s="594"/>
      <c r="CV15" s="594"/>
      <c r="CW15" s="594"/>
      <c r="CX15" s="594"/>
      <c r="CY15" s="595"/>
      <c r="CZ15" s="596">
        <v>9.8000000000000007</v>
      </c>
      <c r="DA15" s="596"/>
      <c r="DB15" s="596"/>
      <c r="DC15" s="596"/>
      <c r="DD15" s="602">
        <v>131517</v>
      </c>
      <c r="DE15" s="594"/>
      <c r="DF15" s="594"/>
      <c r="DG15" s="594"/>
      <c r="DH15" s="594"/>
      <c r="DI15" s="594"/>
      <c r="DJ15" s="594"/>
      <c r="DK15" s="594"/>
      <c r="DL15" s="594"/>
      <c r="DM15" s="594"/>
      <c r="DN15" s="594"/>
      <c r="DO15" s="594"/>
      <c r="DP15" s="595"/>
      <c r="DQ15" s="602">
        <v>287620</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1811329</v>
      </c>
      <c r="S16" s="594"/>
      <c r="T16" s="594"/>
      <c r="U16" s="594"/>
      <c r="V16" s="594"/>
      <c r="W16" s="594"/>
      <c r="X16" s="594"/>
      <c r="Y16" s="595"/>
      <c r="Z16" s="596">
        <v>49.1</v>
      </c>
      <c r="AA16" s="596"/>
      <c r="AB16" s="596"/>
      <c r="AC16" s="596"/>
      <c r="AD16" s="597">
        <v>1671185</v>
      </c>
      <c r="AE16" s="597"/>
      <c r="AF16" s="597"/>
      <c r="AG16" s="597"/>
      <c r="AH16" s="597"/>
      <c r="AI16" s="597"/>
      <c r="AJ16" s="597"/>
      <c r="AK16" s="597"/>
      <c r="AL16" s="598">
        <v>79.7</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45091</v>
      </c>
      <c r="CS16" s="594"/>
      <c r="CT16" s="594"/>
      <c r="CU16" s="594"/>
      <c r="CV16" s="594"/>
      <c r="CW16" s="594"/>
      <c r="CX16" s="594"/>
      <c r="CY16" s="595"/>
      <c r="CZ16" s="596">
        <v>1.3</v>
      </c>
      <c r="DA16" s="596"/>
      <c r="DB16" s="596"/>
      <c r="DC16" s="596"/>
      <c r="DD16" s="602" t="s">
        <v>221</v>
      </c>
      <c r="DE16" s="594"/>
      <c r="DF16" s="594"/>
      <c r="DG16" s="594"/>
      <c r="DH16" s="594"/>
      <c r="DI16" s="594"/>
      <c r="DJ16" s="594"/>
      <c r="DK16" s="594"/>
      <c r="DL16" s="594"/>
      <c r="DM16" s="594"/>
      <c r="DN16" s="594"/>
      <c r="DO16" s="594"/>
      <c r="DP16" s="595"/>
      <c r="DQ16" s="602">
        <v>537</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1671185</v>
      </c>
      <c r="S17" s="594"/>
      <c r="T17" s="594"/>
      <c r="U17" s="594"/>
      <c r="V17" s="594"/>
      <c r="W17" s="594"/>
      <c r="X17" s="594"/>
      <c r="Y17" s="595"/>
      <c r="Z17" s="596">
        <v>45.3</v>
      </c>
      <c r="AA17" s="596"/>
      <c r="AB17" s="596"/>
      <c r="AC17" s="596"/>
      <c r="AD17" s="597">
        <v>1671185</v>
      </c>
      <c r="AE17" s="597"/>
      <c r="AF17" s="597"/>
      <c r="AG17" s="597"/>
      <c r="AH17" s="597"/>
      <c r="AI17" s="597"/>
      <c r="AJ17" s="597"/>
      <c r="AK17" s="597"/>
      <c r="AL17" s="598">
        <v>79.7</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329481</v>
      </c>
      <c r="CS17" s="594"/>
      <c r="CT17" s="594"/>
      <c r="CU17" s="594"/>
      <c r="CV17" s="594"/>
      <c r="CW17" s="594"/>
      <c r="CX17" s="594"/>
      <c r="CY17" s="595"/>
      <c r="CZ17" s="596">
        <v>9.3000000000000007</v>
      </c>
      <c r="DA17" s="596"/>
      <c r="DB17" s="596"/>
      <c r="DC17" s="596"/>
      <c r="DD17" s="602" t="s">
        <v>221</v>
      </c>
      <c r="DE17" s="594"/>
      <c r="DF17" s="594"/>
      <c r="DG17" s="594"/>
      <c r="DH17" s="594"/>
      <c r="DI17" s="594"/>
      <c r="DJ17" s="594"/>
      <c r="DK17" s="594"/>
      <c r="DL17" s="594"/>
      <c r="DM17" s="594"/>
      <c r="DN17" s="594"/>
      <c r="DO17" s="594"/>
      <c r="DP17" s="595"/>
      <c r="DQ17" s="602">
        <v>318185</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140144</v>
      </c>
      <c r="S18" s="594"/>
      <c r="T18" s="594"/>
      <c r="U18" s="594"/>
      <c r="V18" s="594"/>
      <c r="W18" s="594"/>
      <c r="X18" s="594"/>
      <c r="Y18" s="595"/>
      <c r="Z18" s="596">
        <v>3.8</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t="s">
        <v>221</v>
      </c>
      <c r="S19" s="594"/>
      <c r="T19" s="594"/>
      <c r="U19" s="594"/>
      <c r="V19" s="594"/>
      <c r="W19" s="594"/>
      <c r="X19" s="594"/>
      <c r="Y19" s="595"/>
      <c r="Z19" s="596" t="s">
        <v>221</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757</v>
      </c>
      <c r="BH19" s="594"/>
      <c r="BI19" s="594"/>
      <c r="BJ19" s="594"/>
      <c r="BK19" s="594"/>
      <c r="BL19" s="594"/>
      <c r="BM19" s="594"/>
      <c r="BN19" s="595"/>
      <c r="BO19" s="596">
        <v>0.2</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2231707</v>
      </c>
      <c r="S20" s="594"/>
      <c r="T20" s="594"/>
      <c r="U20" s="594"/>
      <c r="V20" s="594"/>
      <c r="W20" s="594"/>
      <c r="X20" s="594"/>
      <c r="Y20" s="595"/>
      <c r="Z20" s="596">
        <v>60.5</v>
      </c>
      <c r="AA20" s="596"/>
      <c r="AB20" s="596"/>
      <c r="AC20" s="596"/>
      <c r="AD20" s="597">
        <v>2091563</v>
      </c>
      <c r="AE20" s="597"/>
      <c r="AF20" s="597"/>
      <c r="AG20" s="597"/>
      <c r="AH20" s="597"/>
      <c r="AI20" s="597"/>
      <c r="AJ20" s="597"/>
      <c r="AK20" s="597"/>
      <c r="AL20" s="598">
        <v>99.7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757</v>
      </c>
      <c r="BH20" s="594"/>
      <c r="BI20" s="594"/>
      <c r="BJ20" s="594"/>
      <c r="BK20" s="594"/>
      <c r="BL20" s="594"/>
      <c r="BM20" s="594"/>
      <c r="BN20" s="595"/>
      <c r="BO20" s="596">
        <v>0.2</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3545961</v>
      </c>
      <c r="CS20" s="594"/>
      <c r="CT20" s="594"/>
      <c r="CU20" s="594"/>
      <c r="CV20" s="594"/>
      <c r="CW20" s="594"/>
      <c r="CX20" s="594"/>
      <c r="CY20" s="595"/>
      <c r="CZ20" s="596">
        <v>100</v>
      </c>
      <c r="DA20" s="596"/>
      <c r="DB20" s="596"/>
      <c r="DC20" s="596"/>
      <c r="DD20" s="602">
        <v>459145</v>
      </c>
      <c r="DE20" s="594"/>
      <c r="DF20" s="594"/>
      <c r="DG20" s="594"/>
      <c r="DH20" s="594"/>
      <c r="DI20" s="594"/>
      <c r="DJ20" s="594"/>
      <c r="DK20" s="594"/>
      <c r="DL20" s="594"/>
      <c r="DM20" s="594"/>
      <c r="DN20" s="594"/>
      <c r="DO20" s="594"/>
      <c r="DP20" s="595"/>
      <c r="DQ20" s="602">
        <v>2371601</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t="s">
        <v>221</v>
      </c>
      <c r="S21" s="594"/>
      <c r="T21" s="594"/>
      <c r="U21" s="594"/>
      <c r="V21" s="594"/>
      <c r="W21" s="594"/>
      <c r="X21" s="594"/>
      <c r="Y21" s="595"/>
      <c r="Z21" s="596" t="s">
        <v>221</v>
      </c>
      <c r="AA21" s="596"/>
      <c r="AB21" s="596"/>
      <c r="AC21" s="596"/>
      <c r="AD21" s="597" t="s">
        <v>221</v>
      </c>
      <c r="AE21" s="597"/>
      <c r="AF21" s="597"/>
      <c r="AG21" s="597"/>
      <c r="AH21" s="597"/>
      <c r="AI21" s="597"/>
      <c r="AJ21" s="597"/>
      <c r="AK21" s="597"/>
      <c r="AL21" s="598" t="s">
        <v>221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757</v>
      </c>
      <c r="BH21" s="594"/>
      <c r="BI21" s="594"/>
      <c r="BJ21" s="594"/>
      <c r="BK21" s="594"/>
      <c r="BL21" s="594"/>
      <c r="BM21" s="594"/>
      <c r="BN21" s="595"/>
      <c r="BO21" s="596">
        <v>0.2</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33631</v>
      </c>
      <c r="S22" s="594"/>
      <c r="T22" s="594"/>
      <c r="U22" s="594"/>
      <c r="V22" s="594"/>
      <c r="W22" s="594"/>
      <c r="X22" s="594"/>
      <c r="Y22" s="595"/>
      <c r="Z22" s="596">
        <v>0.9</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30847</v>
      </c>
      <c r="S23" s="594"/>
      <c r="T23" s="594"/>
      <c r="U23" s="594"/>
      <c r="V23" s="594"/>
      <c r="W23" s="594"/>
      <c r="X23" s="594"/>
      <c r="Y23" s="595"/>
      <c r="Z23" s="596">
        <v>0.8</v>
      </c>
      <c r="AA23" s="596"/>
      <c r="AB23" s="596"/>
      <c r="AC23" s="596"/>
      <c r="AD23" s="597">
        <v>569</v>
      </c>
      <c r="AE23" s="597"/>
      <c r="AF23" s="597"/>
      <c r="AG23" s="597"/>
      <c r="AH23" s="597"/>
      <c r="AI23" s="597"/>
      <c r="AJ23" s="597"/>
      <c r="AK23" s="597"/>
      <c r="AL23" s="598">
        <v>0</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3535</v>
      </c>
      <c r="S24" s="594"/>
      <c r="T24" s="594"/>
      <c r="U24" s="594"/>
      <c r="V24" s="594"/>
      <c r="W24" s="594"/>
      <c r="X24" s="594"/>
      <c r="Y24" s="595"/>
      <c r="Z24" s="596">
        <v>0.1</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1389652</v>
      </c>
      <c r="CS24" s="583"/>
      <c r="CT24" s="583"/>
      <c r="CU24" s="583"/>
      <c r="CV24" s="583"/>
      <c r="CW24" s="583"/>
      <c r="CX24" s="583"/>
      <c r="CY24" s="584"/>
      <c r="CZ24" s="620">
        <v>39.200000000000003</v>
      </c>
      <c r="DA24" s="621"/>
      <c r="DB24" s="621"/>
      <c r="DC24" s="622"/>
      <c r="DD24" s="619">
        <v>985499</v>
      </c>
      <c r="DE24" s="583"/>
      <c r="DF24" s="583"/>
      <c r="DG24" s="583"/>
      <c r="DH24" s="583"/>
      <c r="DI24" s="583"/>
      <c r="DJ24" s="583"/>
      <c r="DK24" s="584"/>
      <c r="DL24" s="619">
        <v>975417</v>
      </c>
      <c r="DM24" s="583"/>
      <c r="DN24" s="583"/>
      <c r="DO24" s="583"/>
      <c r="DP24" s="583"/>
      <c r="DQ24" s="583"/>
      <c r="DR24" s="583"/>
      <c r="DS24" s="583"/>
      <c r="DT24" s="583"/>
      <c r="DU24" s="583"/>
      <c r="DV24" s="584"/>
      <c r="DW24" s="587">
        <v>44.1</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487681</v>
      </c>
      <c r="S25" s="594"/>
      <c r="T25" s="594"/>
      <c r="U25" s="594"/>
      <c r="V25" s="594"/>
      <c r="W25" s="594"/>
      <c r="X25" s="594"/>
      <c r="Y25" s="595"/>
      <c r="Z25" s="596">
        <v>13.2</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532639</v>
      </c>
      <c r="CS25" s="625"/>
      <c r="CT25" s="625"/>
      <c r="CU25" s="625"/>
      <c r="CV25" s="625"/>
      <c r="CW25" s="625"/>
      <c r="CX25" s="625"/>
      <c r="CY25" s="626"/>
      <c r="CZ25" s="627">
        <v>15</v>
      </c>
      <c r="DA25" s="628"/>
      <c r="DB25" s="628"/>
      <c r="DC25" s="629"/>
      <c r="DD25" s="602">
        <v>500536</v>
      </c>
      <c r="DE25" s="625"/>
      <c r="DF25" s="625"/>
      <c r="DG25" s="625"/>
      <c r="DH25" s="625"/>
      <c r="DI25" s="625"/>
      <c r="DJ25" s="625"/>
      <c r="DK25" s="626"/>
      <c r="DL25" s="602">
        <v>490459</v>
      </c>
      <c r="DM25" s="625"/>
      <c r="DN25" s="625"/>
      <c r="DO25" s="625"/>
      <c r="DP25" s="625"/>
      <c r="DQ25" s="625"/>
      <c r="DR25" s="625"/>
      <c r="DS25" s="625"/>
      <c r="DT25" s="625"/>
      <c r="DU25" s="625"/>
      <c r="DV25" s="626"/>
      <c r="DW25" s="598">
        <v>22.2</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298805</v>
      </c>
      <c r="CS26" s="594"/>
      <c r="CT26" s="594"/>
      <c r="CU26" s="594"/>
      <c r="CV26" s="594"/>
      <c r="CW26" s="594"/>
      <c r="CX26" s="594"/>
      <c r="CY26" s="595"/>
      <c r="CZ26" s="627">
        <v>8.4</v>
      </c>
      <c r="DA26" s="628"/>
      <c r="DB26" s="628"/>
      <c r="DC26" s="629"/>
      <c r="DD26" s="602">
        <v>273200</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397323</v>
      </c>
      <c r="S27" s="594"/>
      <c r="T27" s="594"/>
      <c r="U27" s="594"/>
      <c r="V27" s="594"/>
      <c r="W27" s="594"/>
      <c r="X27" s="594"/>
      <c r="Y27" s="595"/>
      <c r="Z27" s="596">
        <v>10.8</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323209</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527532</v>
      </c>
      <c r="CS27" s="625"/>
      <c r="CT27" s="625"/>
      <c r="CU27" s="625"/>
      <c r="CV27" s="625"/>
      <c r="CW27" s="625"/>
      <c r="CX27" s="625"/>
      <c r="CY27" s="626"/>
      <c r="CZ27" s="627">
        <v>14.9</v>
      </c>
      <c r="DA27" s="628"/>
      <c r="DB27" s="628"/>
      <c r="DC27" s="629"/>
      <c r="DD27" s="602">
        <v>166778</v>
      </c>
      <c r="DE27" s="625"/>
      <c r="DF27" s="625"/>
      <c r="DG27" s="625"/>
      <c r="DH27" s="625"/>
      <c r="DI27" s="625"/>
      <c r="DJ27" s="625"/>
      <c r="DK27" s="626"/>
      <c r="DL27" s="602">
        <v>166773</v>
      </c>
      <c r="DM27" s="625"/>
      <c r="DN27" s="625"/>
      <c r="DO27" s="625"/>
      <c r="DP27" s="625"/>
      <c r="DQ27" s="625"/>
      <c r="DR27" s="625"/>
      <c r="DS27" s="625"/>
      <c r="DT27" s="625"/>
      <c r="DU27" s="625"/>
      <c r="DV27" s="626"/>
      <c r="DW27" s="598">
        <v>7.5</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35842</v>
      </c>
      <c r="S28" s="594"/>
      <c r="T28" s="594"/>
      <c r="U28" s="594"/>
      <c r="V28" s="594"/>
      <c r="W28" s="594"/>
      <c r="X28" s="594"/>
      <c r="Y28" s="595"/>
      <c r="Z28" s="596">
        <v>1</v>
      </c>
      <c r="AA28" s="596"/>
      <c r="AB28" s="596"/>
      <c r="AC28" s="596"/>
      <c r="AD28" s="597">
        <v>5416</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329481</v>
      </c>
      <c r="CS28" s="594"/>
      <c r="CT28" s="594"/>
      <c r="CU28" s="594"/>
      <c r="CV28" s="594"/>
      <c r="CW28" s="594"/>
      <c r="CX28" s="594"/>
      <c r="CY28" s="595"/>
      <c r="CZ28" s="627">
        <v>9.3000000000000007</v>
      </c>
      <c r="DA28" s="628"/>
      <c r="DB28" s="628"/>
      <c r="DC28" s="629"/>
      <c r="DD28" s="602">
        <v>318185</v>
      </c>
      <c r="DE28" s="594"/>
      <c r="DF28" s="594"/>
      <c r="DG28" s="594"/>
      <c r="DH28" s="594"/>
      <c r="DI28" s="594"/>
      <c r="DJ28" s="594"/>
      <c r="DK28" s="595"/>
      <c r="DL28" s="602">
        <v>318185</v>
      </c>
      <c r="DM28" s="594"/>
      <c r="DN28" s="594"/>
      <c r="DO28" s="594"/>
      <c r="DP28" s="594"/>
      <c r="DQ28" s="594"/>
      <c r="DR28" s="594"/>
      <c r="DS28" s="594"/>
      <c r="DT28" s="594"/>
      <c r="DU28" s="594"/>
      <c r="DV28" s="595"/>
      <c r="DW28" s="598">
        <v>14.4</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1710</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329481</v>
      </c>
      <c r="CS29" s="625"/>
      <c r="CT29" s="625"/>
      <c r="CU29" s="625"/>
      <c r="CV29" s="625"/>
      <c r="CW29" s="625"/>
      <c r="CX29" s="625"/>
      <c r="CY29" s="626"/>
      <c r="CZ29" s="627">
        <v>9.3000000000000007</v>
      </c>
      <c r="DA29" s="628"/>
      <c r="DB29" s="628"/>
      <c r="DC29" s="629"/>
      <c r="DD29" s="602">
        <v>318185</v>
      </c>
      <c r="DE29" s="625"/>
      <c r="DF29" s="625"/>
      <c r="DG29" s="625"/>
      <c r="DH29" s="625"/>
      <c r="DI29" s="625"/>
      <c r="DJ29" s="625"/>
      <c r="DK29" s="626"/>
      <c r="DL29" s="602">
        <v>318185</v>
      </c>
      <c r="DM29" s="625"/>
      <c r="DN29" s="625"/>
      <c r="DO29" s="625"/>
      <c r="DP29" s="625"/>
      <c r="DQ29" s="625"/>
      <c r="DR29" s="625"/>
      <c r="DS29" s="625"/>
      <c r="DT29" s="625"/>
      <c r="DU29" s="625"/>
      <c r="DV29" s="626"/>
      <c r="DW29" s="598">
        <v>14.4</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17374</v>
      </c>
      <c r="S30" s="594"/>
      <c r="T30" s="594"/>
      <c r="U30" s="594"/>
      <c r="V30" s="594"/>
      <c r="W30" s="594"/>
      <c r="X30" s="594"/>
      <c r="Y30" s="595"/>
      <c r="Z30" s="596">
        <v>0.5</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98</v>
      </c>
      <c r="BH30" s="652"/>
      <c r="BI30" s="652"/>
      <c r="BJ30" s="652"/>
      <c r="BK30" s="652"/>
      <c r="BL30" s="652"/>
      <c r="BM30" s="588">
        <v>86.2</v>
      </c>
      <c r="BN30" s="652"/>
      <c r="BO30" s="652"/>
      <c r="BP30" s="652"/>
      <c r="BQ30" s="653"/>
      <c r="BR30" s="651">
        <v>98.1</v>
      </c>
      <c r="BS30" s="652"/>
      <c r="BT30" s="652"/>
      <c r="BU30" s="652"/>
      <c r="BV30" s="652"/>
      <c r="BW30" s="652"/>
      <c r="BX30" s="588">
        <v>85.7</v>
      </c>
      <c r="BY30" s="652"/>
      <c r="BZ30" s="652"/>
      <c r="CA30" s="652"/>
      <c r="CB30" s="653"/>
      <c r="CD30" s="656"/>
      <c r="CE30" s="657"/>
      <c r="CF30" s="607" t="s">
        <v>293</v>
      </c>
      <c r="CG30" s="608"/>
      <c r="CH30" s="608"/>
      <c r="CI30" s="608"/>
      <c r="CJ30" s="608"/>
      <c r="CK30" s="608"/>
      <c r="CL30" s="608"/>
      <c r="CM30" s="608"/>
      <c r="CN30" s="608"/>
      <c r="CO30" s="608"/>
      <c r="CP30" s="608"/>
      <c r="CQ30" s="609"/>
      <c r="CR30" s="593">
        <v>294897</v>
      </c>
      <c r="CS30" s="594"/>
      <c r="CT30" s="594"/>
      <c r="CU30" s="594"/>
      <c r="CV30" s="594"/>
      <c r="CW30" s="594"/>
      <c r="CX30" s="594"/>
      <c r="CY30" s="595"/>
      <c r="CZ30" s="627">
        <v>8.3000000000000007</v>
      </c>
      <c r="DA30" s="628"/>
      <c r="DB30" s="628"/>
      <c r="DC30" s="629"/>
      <c r="DD30" s="602">
        <v>285829</v>
      </c>
      <c r="DE30" s="594"/>
      <c r="DF30" s="594"/>
      <c r="DG30" s="594"/>
      <c r="DH30" s="594"/>
      <c r="DI30" s="594"/>
      <c r="DJ30" s="594"/>
      <c r="DK30" s="595"/>
      <c r="DL30" s="602">
        <v>285829</v>
      </c>
      <c r="DM30" s="594"/>
      <c r="DN30" s="594"/>
      <c r="DO30" s="594"/>
      <c r="DP30" s="594"/>
      <c r="DQ30" s="594"/>
      <c r="DR30" s="594"/>
      <c r="DS30" s="594"/>
      <c r="DT30" s="594"/>
      <c r="DU30" s="594"/>
      <c r="DV30" s="595"/>
      <c r="DW30" s="598">
        <v>12.9</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177830</v>
      </c>
      <c r="S31" s="594"/>
      <c r="T31" s="594"/>
      <c r="U31" s="594"/>
      <c r="V31" s="594"/>
      <c r="W31" s="594"/>
      <c r="X31" s="594"/>
      <c r="Y31" s="595"/>
      <c r="Z31" s="596">
        <v>4.8</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98.9</v>
      </c>
      <c r="BH31" s="625"/>
      <c r="BI31" s="625"/>
      <c r="BJ31" s="625"/>
      <c r="BK31" s="625"/>
      <c r="BL31" s="625"/>
      <c r="BM31" s="599">
        <v>90.5</v>
      </c>
      <c r="BN31" s="649"/>
      <c r="BO31" s="649"/>
      <c r="BP31" s="649"/>
      <c r="BQ31" s="650"/>
      <c r="BR31" s="648">
        <v>98.6</v>
      </c>
      <c r="BS31" s="625"/>
      <c r="BT31" s="625"/>
      <c r="BU31" s="625"/>
      <c r="BV31" s="625"/>
      <c r="BW31" s="625"/>
      <c r="BX31" s="599">
        <v>89.4</v>
      </c>
      <c r="BY31" s="649"/>
      <c r="BZ31" s="649"/>
      <c r="CA31" s="649"/>
      <c r="CB31" s="650"/>
      <c r="CD31" s="656"/>
      <c r="CE31" s="657"/>
      <c r="CF31" s="607" t="s">
        <v>297</v>
      </c>
      <c r="CG31" s="608"/>
      <c r="CH31" s="608"/>
      <c r="CI31" s="608"/>
      <c r="CJ31" s="608"/>
      <c r="CK31" s="608"/>
      <c r="CL31" s="608"/>
      <c r="CM31" s="608"/>
      <c r="CN31" s="608"/>
      <c r="CO31" s="608"/>
      <c r="CP31" s="608"/>
      <c r="CQ31" s="609"/>
      <c r="CR31" s="593">
        <v>34584</v>
      </c>
      <c r="CS31" s="625"/>
      <c r="CT31" s="625"/>
      <c r="CU31" s="625"/>
      <c r="CV31" s="625"/>
      <c r="CW31" s="625"/>
      <c r="CX31" s="625"/>
      <c r="CY31" s="626"/>
      <c r="CZ31" s="627">
        <v>1</v>
      </c>
      <c r="DA31" s="628"/>
      <c r="DB31" s="628"/>
      <c r="DC31" s="629"/>
      <c r="DD31" s="602">
        <v>32356</v>
      </c>
      <c r="DE31" s="625"/>
      <c r="DF31" s="625"/>
      <c r="DG31" s="625"/>
      <c r="DH31" s="625"/>
      <c r="DI31" s="625"/>
      <c r="DJ31" s="625"/>
      <c r="DK31" s="626"/>
      <c r="DL31" s="602">
        <v>32356</v>
      </c>
      <c r="DM31" s="625"/>
      <c r="DN31" s="625"/>
      <c r="DO31" s="625"/>
      <c r="DP31" s="625"/>
      <c r="DQ31" s="625"/>
      <c r="DR31" s="625"/>
      <c r="DS31" s="625"/>
      <c r="DT31" s="625"/>
      <c r="DU31" s="625"/>
      <c r="DV31" s="626"/>
      <c r="DW31" s="598">
        <v>1.5</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25517</v>
      </c>
      <c r="S32" s="594"/>
      <c r="T32" s="594"/>
      <c r="U32" s="594"/>
      <c r="V32" s="594"/>
      <c r="W32" s="594"/>
      <c r="X32" s="594"/>
      <c r="Y32" s="595"/>
      <c r="Z32" s="596">
        <v>0.7</v>
      </c>
      <c r="AA32" s="596"/>
      <c r="AB32" s="596"/>
      <c r="AC32" s="596"/>
      <c r="AD32" s="597">
        <v>319</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v>
      </c>
      <c r="BH32" s="661"/>
      <c r="BI32" s="661"/>
      <c r="BJ32" s="661"/>
      <c r="BK32" s="661"/>
      <c r="BL32" s="661"/>
      <c r="BM32" s="662">
        <v>80.7</v>
      </c>
      <c r="BN32" s="661"/>
      <c r="BO32" s="661"/>
      <c r="BP32" s="661"/>
      <c r="BQ32" s="663"/>
      <c r="BR32" s="660">
        <v>97.3</v>
      </c>
      <c r="BS32" s="661"/>
      <c r="BT32" s="661"/>
      <c r="BU32" s="661"/>
      <c r="BV32" s="661"/>
      <c r="BW32" s="661"/>
      <c r="BX32" s="662">
        <v>80.2</v>
      </c>
      <c r="BY32" s="661"/>
      <c r="BZ32" s="661"/>
      <c r="CA32" s="661"/>
      <c r="CB32" s="663"/>
      <c r="CD32" s="658"/>
      <c r="CE32" s="659"/>
      <c r="CF32" s="607" t="s">
        <v>300</v>
      </c>
      <c r="CG32" s="608"/>
      <c r="CH32" s="608"/>
      <c r="CI32" s="608"/>
      <c r="CJ32" s="608"/>
      <c r="CK32" s="608"/>
      <c r="CL32" s="608"/>
      <c r="CM32" s="608"/>
      <c r="CN32" s="608"/>
      <c r="CO32" s="608"/>
      <c r="CP32" s="608"/>
      <c r="CQ32" s="609"/>
      <c r="CR32" s="593" t="s">
        <v>221</v>
      </c>
      <c r="CS32" s="594"/>
      <c r="CT32" s="594"/>
      <c r="CU32" s="594"/>
      <c r="CV32" s="594"/>
      <c r="CW32" s="594"/>
      <c r="CX32" s="594"/>
      <c r="CY32" s="595"/>
      <c r="CZ32" s="627" t="s">
        <v>221</v>
      </c>
      <c r="DA32" s="628"/>
      <c r="DB32" s="628"/>
      <c r="DC32" s="629"/>
      <c r="DD32" s="602" t="s">
        <v>221</v>
      </c>
      <c r="DE32" s="594"/>
      <c r="DF32" s="594"/>
      <c r="DG32" s="594"/>
      <c r="DH32" s="594"/>
      <c r="DI32" s="594"/>
      <c r="DJ32" s="594"/>
      <c r="DK32" s="595"/>
      <c r="DL32" s="602" t="s">
        <v>221</v>
      </c>
      <c r="DM32" s="594"/>
      <c r="DN32" s="594"/>
      <c r="DO32" s="594"/>
      <c r="DP32" s="594"/>
      <c r="DQ32" s="594"/>
      <c r="DR32" s="594"/>
      <c r="DS32" s="594"/>
      <c r="DT32" s="594"/>
      <c r="DU32" s="594"/>
      <c r="DV32" s="595"/>
      <c r="DW32" s="598" t="s">
        <v>221</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248300</v>
      </c>
      <c r="S33" s="594"/>
      <c r="T33" s="594"/>
      <c r="U33" s="594"/>
      <c r="V33" s="594"/>
      <c r="W33" s="594"/>
      <c r="X33" s="594"/>
      <c r="Y33" s="595"/>
      <c r="Z33" s="596">
        <v>6.7</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1652073</v>
      </c>
      <c r="CS33" s="625"/>
      <c r="CT33" s="625"/>
      <c r="CU33" s="625"/>
      <c r="CV33" s="625"/>
      <c r="CW33" s="625"/>
      <c r="CX33" s="625"/>
      <c r="CY33" s="626"/>
      <c r="CZ33" s="627">
        <v>46.6</v>
      </c>
      <c r="DA33" s="628"/>
      <c r="DB33" s="628"/>
      <c r="DC33" s="629"/>
      <c r="DD33" s="602">
        <v>1245691</v>
      </c>
      <c r="DE33" s="625"/>
      <c r="DF33" s="625"/>
      <c r="DG33" s="625"/>
      <c r="DH33" s="625"/>
      <c r="DI33" s="625"/>
      <c r="DJ33" s="625"/>
      <c r="DK33" s="626"/>
      <c r="DL33" s="602">
        <v>1074768</v>
      </c>
      <c r="DM33" s="625"/>
      <c r="DN33" s="625"/>
      <c r="DO33" s="625"/>
      <c r="DP33" s="625"/>
      <c r="DQ33" s="625"/>
      <c r="DR33" s="625"/>
      <c r="DS33" s="625"/>
      <c r="DT33" s="625"/>
      <c r="DU33" s="625"/>
      <c r="DV33" s="626"/>
      <c r="DW33" s="598">
        <v>48.6</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434671</v>
      </c>
      <c r="CS34" s="594"/>
      <c r="CT34" s="594"/>
      <c r="CU34" s="594"/>
      <c r="CV34" s="594"/>
      <c r="CW34" s="594"/>
      <c r="CX34" s="594"/>
      <c r="CY34" s="595"/>
      <c r="CZ34" s="627">
        <v>12.3</v>
      </c>
      <c r="DA34" s="628"/>
      <c r="DB34" s="628"/>
      <c r="DC34" s="629"/>
      <c r="DD34" s="602">
        <v>340137</v>
      </c>
      <c r="DE34" s="594"/>
      <c r="DF34" s="594"/>
      <c r="DG34" s="594"/>
      <c r="DH34" s="594"/>
      <c r="DI34" s="594"/>
      <c r="DJ34" s="594"/>
      <c r="DK34" s="595"/>
      <c r="DL34" s="602">
        <v>297781</v>
      </c>
      <c r="DM34" s="594"/>
      <c r="DN34" s="594"/>
      <c r="DO34" s="594"/>
      <c r="DP34" s="594"/>
      <c r="DQ34" s="594"/>
      <c r="DR34" s="594"/>
      <c r="DS34" s="594"/>
      <c r="DT34" s="594"/>
      <c r="DU34" s="594"/>
      <c r="DV34" s="595"/>
      <c r="DW34" s="598">
        <v>13.5</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112300</v>
      </c>
      <c r="S35" s="594"/>
      <c r="T35" s="594"/>
      <c r="U35" s="594"/>
      <c r="V35" s="594"/>
      <c r="W35" s="594"/>
      <c r="X35" s="594"/>
      <c r="Y35" s="595"/>
      <c r="Z35" s="596">
        <v>3</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496939</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82059</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46434</v>
      </c>
      <c r="CS35" s="625"/>
      <c r="CT35" s="625"/>
      <c r="CU35" s="625"/>
      <c r="CV35" s="625"/>
      <c r="CW35" s="625"/>
      <c r="CX35" s="625"/>
      <c r="CY35" s="626"/>
      <c r="CZ35" s="627">
        <v>1.3</v>
      </c>
      <c r="DA35" s="628"/>
      <c r="DB35" s="628"/>
      <c r="DC35" s="629"/>
      <c r="DD35" s="602">
        <v>42159</v>
      </c>
      <c r="DE35" s="625"/>
      <c r="DF35" s="625"/>
      <c r="DG35" s="625"/>
      <c r="DH35" s="625"/>
      <c r="DI35" s="625"/>
      <c r="DJ35" s="625"/>
      <c r="DK35" s="626"/>
      <c r="DL35" s="602">
        <v>18381</v>
      </c>
      <c r="DM35" s="625"/>
      <c r="DN35" s="625"/>
      <c r="DO35" s="625"/>
      <c r="DP35" s="625"/>
      <c r="DQ35" s="625"/>
      <c r="DR35" s="625"/>
      <c r="DS35" s="625"/>
      <c r="DT35" s="625"/>
      <c r="DU35" s="625"/>
      <c r="DV35" s="626"/>
      <c r="DW35" s="598">
        <v>0.8</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3691297</v>
      </c>
      <c r="S36" s="666"/>
      <c r="T36" s="666"/>
      <c r="U36" s="666"/>
      <c r="V36" s="666"/>
      <c r="W36" s="666"/>
      <c r="X36" s="666"/>
      <c r="Y36" s="667"/>
      <c r="Z36" s="668">
        <v>100</v>
      </c>
      <c r="AA36" s="668"/>
      <c r="AB36" s="668"/>
      <c r="AC36" s="668"/>
      <c r="AD36" s="669">
        <v>2097867</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204781</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70233</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615848</v>
      </c>
      <c r="CS36" s="594"/>
      <c r="CT36" s="594"/>
      <c r="CU36" s="594"/>
      <c r="CV36" s="594"/>
      <c r="CW36" s="594"/>
      <c r="CX36" s="594"/>
      <c r="CY36" s="595"/>
      <c r="CZ36" s="627">
        <v>17.399999999999999</v>
      </c>
      <c r="DA36" s="628"/>
      <c r="DB36" s="628"/>
      <c r="DC36" s="629"/>
      <c r="DD36" s="602">
        <v>366748</v>
      </c>
      <c r="DE36" s="594"/>
      <c r="DF36" s="594"/>
      <c r="DG36" s="594"/>
      <c r="DH36" s="594"/>
      <c r="DI36" s="594"/>
      <c r="DJ36" s="594"/>
      <c r="DK36" s="595"/>
      <c r="DL36" s="602">
        <v>309976</v>
      </c>
      <c r="DM36" s="594"/>
      <c r="DN36" s="594"/>
      <c r="DO36" s="594"/>
      <c r="DP36" s="594"/>
      <c r="DQ36" s="594"/>
      <c r="DR36" s="594"/>
      <c r="DS36" s="594"/>
      <c r="DT36" s="594"/>
      <c r="DU36" s="594"/>
      <c r="DV36" s="595"/>
      <c r="DW36" s="598">
        <v>14</v>
      </c>
      <c r="DX36" s="623"/>
      <c r="DY36" s="623"/>
      <c r="DZ36" s="623"/>
      <c r="EA36" s="623"/>
      <c r="EB36" s="623"/>
      <c r="EC36" s="624"/>
    </row>
    <row r="37" spans="2:133" ht="11.25" customHeight="1">
      <c r="AQ37" s="672" t="s">
        <v>315</v>
      </c>
      <c r="AR37" s="673"/>
      <c r="AS37" s="673"/>
      <c r="AT37" s="673"/>
      <c r="AU37" s="673"/>
      <c r="AV37" s="673"/>
      <c r="AW37" s="673"/>
      <c r="AX37" s="673"/>
      <c r="AY37" s="674"/>
      <c r="AZ37" s="593">
        <v>55698</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763</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208576</v>
      </c>
      <c r="CS37" s="625"/>
      <c r="CT37" s="625"/>
      <c r="CU37" s="625"/>
      <c r="CV37" s="625"/>
      <c r="CW37" s="625"/>
      <c r="CX37" s="625"/>
      <c r="CY37" s="626"/>
      <c r="CZ37" s="627">
        <v>5.9</v>
      </c>
      <c r="DA37" s="628"/>
      <c r="DB37" s="628"/>
      <c r="DC37" s="629"/>
      <c r="DD37" s="602">
        <v>208549</v>
      </c>
      <c r="DE37" s="625"/>
      <c r="DF37" s="625"/>
      <c r="DG37" s="625"/>
      <c r="DH37" s="625"/>
      <c r="DI37" s="625"/>
      <c r="DJ37" s="625"/>
      <c r="DK37" s="626"/>
      <c r="DL37" s="602">
        <v>197733</v>
      </c>
      <c r="DM37" s="625"/>
      <c r="DN37" s="625"/>
      <c r="DO37" s="625"/>
      <c r="DP37" s="625"/>
      <c r="DQ37" s="625"/>
      <c r="DR37" s="625"/>
      <c r="DS37" s="625"/>
      <c r="DT37" s="625"/>
      <c r="DU37" s="625"/>
      <c r="DV37" s="626"/>
      <c r="DW37" s="598">
        <v>8.9</v>
      </c>
      <c r="DX37" s="623"/>
      <c r="DY37" s="623"/>
      <c r="DZ37" s="623"/>
      <c r="EA37" s="623"/>
      <c r="EB37" s="623"/>
      <c r="EC37" s="624"/>
    </row>
    <row r="38" spans="2:133" ht="11.25" customHeight="1">
      <c r="AQ38" s="672" t="s">
        <v>318</v>
      </c>
      <c r="AR38" s="673"/>
      <c r="AS38" s="673"/>
      <c r="AT38" s="673"/>
      <c r="AU38" s="673"/>
      <c r="AV38" s="673"/>
      <c r="AW38" s="673"/>
      <c r="AX38" s="673"/>
      <c r="AY38" s="674"/>
      <c r="AZ38" s="593" t="s">
        <v>221</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1368</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496939</v>
      </c>
      <c r="CS38" s="594"/>
      <c r="CT38" s="594"/>
      <c r="CU38" s="594"/>
      <c r="CV38" s="594"/>
      <c r="CW38" s="594"/>
      <c r="CX38" s="594"/>
      <c r="CY38" s="595"/>
      <c r="CZ38" s="627">
        <v>14</v>
      </c>
      <c r="DA38" s="628"/>
      <c r="DB38" s="628"/>
      <c r="DC38" s="629"/>
      <c r="DD38" s="602">
        <v>458502</v>
      </c>
      <c r="DE38" s="594"/>
      <c r="DF38" s="594"/>
      <c r="DG38" s="594"/>
      <c r="DH38" s="594"/>
      <c r="DI38" s="594"/>
      <c r="DJ38" s="594"/>
      <c r="DK38" s="595"/>
      <c r="DL38" s="602">
        <v>448630</v>
      </c>
      <c r="DM38" s="594"/>
      <c r="DN38" s="594"/>
      <c r="DO38" s="594"/>
      <c r="DP38" s="594"/>
      <c r="DQ38" s="594"/>
      <c r="DR38" s="594"/>
      <c r="DS38" s="594"/>
      <c r="DT38" s="594"/>
      <c r="DU38" s="594"/>
      <c r="DV38" s="595"/>
      <c r="DW38" s="598">
        <v>20.3</v>
      </c>
      <c r="DX38" s="623"/>
      <c r="DY38" s="623"/>
      <c r="DZ38" s="623"/>
      <c r="EA38" s="623"/>
      <c r="EB38" s="623"/>
      <c r="EC38" s="624"/>
    </row>
    <row r="39" spans="2:133" ht="11.25" customHeight="1">
      <c r="AQ39" s="672" t="s">
        <v>321</v>
      </c>
      <c r="AR39" s="673"/>
      <c r="AS39" s="673"/>
      <c r="AT39" s="673"/>
      <c r="AU39" s="673"/>
      <c r="AV39" s="673"/>
      <c r="AW39" s="673"/>
      <c r="AX39" s="673"/>
      <c r="AY39" s="674"/>
      <c r="AZ39" s="593" t="s">
        <v>221</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91</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58181</v>
      </c>
      <c r="CS39" s="625"/>
      <c r="CT39" s="625"/>
      <c r="CU39" s="625"/>
      <c r="CV39" s="625"/>
      <c r="CW39" s="625"/>
      <c r="CX39" s="625"/>
      <c r="CY39" s="626"/>
      <c r="CZ39" s="627">
        <v>1.6</v>
      </c>
      <c r="DA39" s="628"/>
      <c r="DB39" s="628"/>
      <c r="DC39" s="629"/>
      <c r="DD39" s="602">
        <v>38145</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51192</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126</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t="s">
        <v>221</v>
      </c>
      <c r="CS40" s="594"/>
      <c r="CT40" s="594"/>
      <c r="CU40" s="594"/>
      <c r="CV40" s="594"/>
      <c r="CW40" s="594"/>
      <c r="CX40" s="594"/>
      <c r="CY40" s="595"/>
      <c r="CZ40" s="627" t="s">
        <v>221</v>
      </c>
      <c r="DA40" s="628"/>
      <c r="DB40" s="628"/>
      <c r="DC40" s="629"/>
      <c r="DD40" s="602" t="s">
        <v>221</v>
      </c>
      <c r="DE40" s="594"/>
      <c r="DF40" s="594"/>
      <c r="DG40" s="594"/>
      <c r="DH40" s="594"/>
      <c r="DI40" s="594"/>
      <c r="DJ40" s="594"/>
      <c r="DK40" s="595"/>
      <c r="DL40" s="602" t="s">
        <v>221</v>
      </c>
      <c r="DM40" s="594"/>
      <c r="DN40" s="594"/>
      <c r="DO40" s="594"/>
      <c r="DP40" s="594"/>
      <c r="DQ40" s="594"/>
      <c r="DR40" s="594"/>
      <c r="DS40" s="594"/>
      <c r="DT40" s="594"/>
      <c r="DU40" s="594"/>
      <c r="DV40" s="595"/>
      <c r="DW40" s="598" t="s">
        <v>221</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185268</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330</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209</v>
      </c>
      <c r="CS41" s="625"/>
      <c r="CT41" s="625"/>
      <c r="CU41" s="625"/>
      <c r="CV41" s="625"/>
      <c r="CW41" s="625"/>
      <c r="CX41" s="625"/>
      <c r="CY41" s="626"/>
      <c r="CZ41" s="627" t="s">
        <v>209</v>
      </c>
      <c r="DA41" s="628"/>
      <c r="DB41" s="628"/>
      <c r="DC41" s="629"/>
      <c r="DD41" s="602" t="s">
        <v>209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504236</v>
      </c>
      <c r="CS42" s="594"/>
      <c r="CT42" s="594"/>
      <c r="CU42" s="594"/>
      <c r="CV42" s="594"/>
      <c r="CW42" s="594"/>
      <c r="CX42" s="594"/>
      <c r="CY42" s="595"/>
      <c r="CZ42" s="627">
        <v>14.2</v>
      </c>
      <c r="DA42" s="676"/>
      <c r="DB42" s="676"/>
      <c r="DC42" s="677"/>
      <c r="DD42" s="602">
        <v>140411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17791</v>
      </c>
      <c r="CS43" s="625"/>
      <c r="CT43" s="625"/>
      <c r="CU43" s="625"/>
      <c r="CV43" s="625"/>
      <c r="CW43" s="625"/>
      <c r="CX43" s="625"/>
      <c r="CY43" s="626"/>
      <c r="CZ43" s="627">
        <v>0.5</v>
      </c>
      <c r="DA43" s="628"/>
      <c r="DB43" s="628"/>
      <c r="DC43" s="629"/>
      <c r="DD43" s="602">
        <v>12974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459145</v>
      </c>
      <c r="CS44" s="594"/>
      <c r="CT44" s="594"/>
      <c r="CU44" s="594"/>
      <c r="CV44" s="594"/>
      <c r="CW44" s="594"/>
      <c r="CX44" s="594"/>
      <c r="CY44" s="595"/>
      <c r="CZ44" s="627">
        <v>12.9</v>
      </c>
      <c r="DA44" s="676"/>
      <c r="DB44" s="676"/>
      <c r="DC44" s="677"/>
      <c r="DD44" s="602">
        <v>139874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348758</v>
      </c>
      <c r="CS45" s="625"/>
      <c r="CT45" s="625"/>
      <c r="CU45" s="625"/>
      <c r="CV45" s="625"/>
      <c r="CW45" s="625"/>
      <c r="CX45" s="625"/>
      <c r="CY45" s="626"/>
      <c r="CZ45" s="627">
        <v>9.8000000000000007</v>
      </c>
      <c r="DA45" s="628"/>
      <c r="DB45" s="628"/>
      <c r="DC45" s="629"/>
      <c r="DD45" s="602">
        <v>31455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110387</v>
      </c>
      <c r="CS46" s="594"/>
      <c r="CT46" s="594"/>
      <c r="CU46" s="594"/>
      <c r="CV46" s="594"/>
      <c r="CW46" s="594"/>
      <c r="CX46" s="594"/>
      <c r="CY46" s="595"/>
      <c r="CZ46" s="627">
        <v>3.1</v>
      </c>
      <c r="DA46" s="676"/>
      <c r="DB46" s="676"/>
      <c r="DC46" s="677"/>
      <c r="DD46" s="602">
        <v>108419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45091</v>
      </c>
      <c r="CS47" s="625"/>
      <c r="CT47" s="625"/>
      <c r="CU47" s="625"/>
      <c r="CV47" s="625"/>
      <c r="CW47" s="625"/>
      <c r="CX47" s="625"/>
      <c r="CY47" s="626"/>
      <c r="CZ47" s="627">
        <v>1.3</v>
      </c>
      <c r="DA47" s="628"/>
      <c r="DB47" s="628"/>
      <c r="DC47" s="629"/>
      <c r="DD47" s="602">
        <v>537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3545961</v>
      </c>
      <c r="CS49" s="661"/>
      <c r="CT49" s="661"/>
      <c r="CU49" s="661"/>
      <c r="CV49" s="661"/>
      <c r="CW49" s="661"/>
      <c r="CX49" s="661"/>
      <c r="CY49" s="688"/>
      <c r="CZ49" s="689">
        <v>100</v>
      </c>
      <c r="DA49" s="690"/>
      <c r="DB49" s="690"/>
      <c r="DC49" s="691"/>
      <c r="DD49" s="692">
        <v>2371601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3691</v>
      </c>
      <c r="R7" s="723"/>
      <c r="S7" s="723"/>
      <c r="T7" s="723"/>
      <c r="U7" s="723"/>
      <c r="V7" s="723">
        <v>3546</v>
      </c>
      <c r="W7" s="723"/>
      <c r="X7" s="723"/>
      <c r="Y7" s="723"/>
      <c r="Z7" s="723"/>
      <c r="AA7" s="723">
        <v>145</v>
      </c>
      <c r="AB7" s="723"/>
      <c r="AC7" s="723"/>
      <c r="AD7" s="723"/>
      <c r="AE7" s="724"/>
      <c r="AF7" s="725">
        <v>132</v>
      </c>
      <c r="AG7" s="726"/>
      <c r="AH7" s="726"/>
      <c r="AI7" s="726"/>
      <c r="AJ7" s="727"/>
      <c r="AK7" s="762" t="s">
        <v>541</v>
      </c>
      <c r="AL7" s="763"/>
      <c r="AM7" s="763"/>
      <c r="AN7" s="763"/>
      <c r="AO7" s="763"/>
      <c r="AP7" s="763">
        <v>2937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132</v>
      </c>
      <c r="AG23" s="782"/>
      <c r="AH23" s="782"/>
      <c r="AI23" s="782"/>
      <c r="AJ23" s="785"/>
      <c r="AK23" s="786"/>
      <c r="AL23" s="787"/>
      <c r="AM23" s="787"/>
      <c r="AN23" s="787"/>
      <c r="AO23" s="787"/>
      <c r="AP23" s="782"/>
      <c r="AQ23" s="782"/>
      <c r="AR23" s="782"/>
      <c r="AS23" s="782"/>
      <c r="AT23" s="782"/>
      <c r="AU23" s="788"/>
      <c r="AV23" s="788"/>
      <c r="AW23" s="788"/>
      <c r="AX23" s="788"/>
      <c r="AY23" s="789"/>
      <c r="AZ23" s="797" t="s">
        <v>368</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731</v>
      </c>
      <c r="R28" s="811"/>
      <c r="S28" s="811"/>
      <c r="T28" s="811"/>
      <c r="U28" s="811"/>
      <c r="V28" s="811">
        <v>661</v>
      </c>
      <c r="W28" s="811"/>
      <c r="X28" s="811"/>
      <c r="Y28" s="811"/>
      <c r="Z28" s="811"/>
      <c r="AA28" s="811">
        <v>70</v>
      </c>
      <c r="AB28" s="811"/>
      <c r="AC28" s="811"/>
      <c r="AD28" s="811"/>
      <c r="AE28" s="812"/>
      <c r="AF28" s="813">
        <v>70</v>
      </c>
      <c r="AG28" s="811"/>
      <c r="AH28" s="811"/>
      <c r="AI28" s="811"/>
      <c r="AJ28" s="814"/>
      <c r="AK28" s="815" t="s">
        <v>543</v>
      </c>
      <c r="AL28" s="806"/>
      <c r="AM28" s="806"/>
      <c r="AN28" s="806"/>
      <c r="AO28" s="806"/>
      <c r="AP28" s="806" t="s">
        <v>543</v>
      </c>
      <c r="AQ28" s="806"/>
      <c r="AR28" s="806"/>
      <c r="AS28" s="806"/>
      <c r="AT28" s="806"/>
      <c r="AU28" s="806" t="s">
        <v>543</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645</v>
      </c>
      <c r="R29" s="747"/>
      <c r="S29" s="747"/>
      <c r="T29" s="747"/>
      <c r="U29" s="747"/>
      <c r="V29" s="747">
        <v>604</v>
      </c>
      <c r="W29" s="747"/>
      <c r="X29" s="747"/>
      <c r="Y29" s="747"/>
      <c r="Z29" s="747"/>
      <c r="AA29" s="747">
        <v>41</v>
      </c>
      <c r="AB29" s="747"/>
      <c r="AC29" s="747"/>
      <c r="AD29" s="747"/>
      <c r="AE29" s="748"/>
      <c r="AF29" s="749">
        <v>41</v>
      </c>
      <c r="AG29" s="750"/>
      <c r="AH29" s="750"/>
      <c r="AI29" s="750"/>
      <c r="AJ29" s="751"/>
      <c r="AK29" s="818" t="s">
        <v>543</v>
      </c>
      <c r="AL29" s="819"/>
      <c r="AM29" s="819"/>
      <c r="AN29" s="819"/>
      <c r="AO29" s="819"/>
      <c r="AP29" s="819" t="s">
        <v>543</v>
      </c>
      <c r="AQ29" s="819"/>
      <c r="AR29" s="819"/>
      <c r="AS29" s="819"/>
      <c r="AT29" s="819"/>
      <c r="AU29" s="819" t="s">
        <v>543</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51</v>
      </c>
      <c r="R30" s="747"/>
      <c r="S30" s="747"/>
      <c r="T30" s="747"/>
      <c r="U30" s="747"/>
      <c r="V30" s="747">
        <v>50</v>
      </c>
      <c r="W30" s="747"/>
      <c r="X30" s="747"/>
      <c r="Y30" s="747"/>
      <c r="Z30" s="747"/>
      <c r="AA30" s="747">
        <v>1</v>
      </c>
      <c r="AB30" s="747"/>
      <c r="AC30" s="747"/>
      <c r="AD30" s="747"/>
      <c r="AE30" s="748"/>
      <c r="AF30" s="749">
        <v>1</v>
      </c>
      <c r="AG30" s="750"/>
      <c r="AH30" s="750"/>
      <c r="AI30" s="750"/>
      <c r="AJ30" s="751"/>
      <c r="AK30" s="818" t="s">
        <v>544</v>
      </c>
      <c r="AL30" s="819"/>
      <c r="AM30" s="819"/>
      <c r="AN30" s="819"/>
      <c r="AO30" s="819"/>
      <c r="AP30" s="819" t="s">
        <v>543</v>
      </c>
      <c r="AQ30" s="819"/>
      <c r="AR30" s="819"/>
      <c r="AS30" s="819"/>
      <c r="AT30" s="819"/>
      <c r="AU30" s="819" t="s">
        <v>544</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107</v>
      </c>
      <c r="R31" s="747"/>
      <c r="S31" s="747"/>
      <c r="T31" s="747"/>
      <c r="U31" s="747"/>
      <c r="V31" s="747">
        <v>105</v>
      </c>
      <c r="W31" s="747"/>
      <c r="X31" s="747"/>
      <c r="Y31" s="747"/>
      <c r="Z31" s="747"/>
      <c r="AA31" s="747">
        <v>2</v>
      </c>
      <c r="AB31" s="747"/>
      <c r="AC31" s="747"/>
      <c r="AD31" s="747"/>
      <c r="AE31" s="748"/>
      <c r="AF31" s="749">
        <v>2</v>
      </c>
      <c r="AG31" s="750"/>
      <c r="AH31" s="750"/>
      <c r="AI31" s="750"/>
      <c r="AJ31" s="751"/>
      <c r="AK31" s="818">
        <v>56</v>
      </c>
      <c r="AL31" s="819"/>
      <c r="AM31" s="819"/>
      <c r="AN31" s="819"/>
      <c r="AO31" s="819"/>
      <c r="AP31" s="819">
        <v>574</v>
      </c>
      <c r="AQ31" s="819"/>
      <c r="AR31" s="819"/>
      <c r="AS31" s="819"/>
      <c r="AT31" s="819"/>
      <c r="AU31" s="819">
        <v>468</v>
      </c>
      <c r="AV31" s="819"/>
      <c r="AW31" s="819"/>
      <c r="AX31" s="819"/>
      <c r="AY31" s="819"/>
      <c r="AZ31" s="820"/>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247</v>
      </c>
      <c r="R32" s="747"/>
      <c r="S32" s="747"/>
      <c r="T32" s="747"/>
      <c r="U32" s="747"/>
      <c r="V32" s="747">
        <v>244</v>
      </c>
      <c r="W32" s="747"/>
      <c r="X32" s="747"/>
      <c r="Y32" s="747"/>
      <c r="Z32" s="747"/>
      <c r="AA32" s="747">
        <v>3</v>
      </c>
      <c r="AB32" s="747"/>
      <c r="AC32" s="747"/>
      <c r="AD32" s="747"/>
      <c r="AE32" s="748"/>
      <c r="AF32" s="749">
        <v>3</v>
      </c>
      <c r="AG32" s="750"/>
      <c r="AH32" s="750"/>
      <c r="AI32" s="750"/>
      <c r="AJ32" s="751"/>
      <c r="AK32" s="818">
        <v>205</v>
      </c>
      <c r="AL32" s="819"/>
      <c r="AM32" s="819"/>
      <c r="AN32" s="819"/>
      <c r="AO32" s="819"/>
      <c r="AP32" s="819">
        <v>1565</v>
      </c>
      <c r="AQ32" s="819"/>
      <c r="AR32" s="819"/>
      <c r="AS32" s="819"/>
      <c r="AT32" s="819"/>
      <c r="AU32" s="819">
        <v>1449</v>
      </c>
      <c r="AV32" s="819"/>
      <c r="AW32" s="819"/>
      <c r="AX32" s="819"/>
      <c r="AY32" s="819"/>
      <c r="AZ32" s="820"/>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117</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388</v>
      </c>
      <c r="B66" s="729"/>
      <c r="C66" s="729"/>
      <c r="D66" s="729"/>
      <c r="E66" s="729"/>
      <c r="F66" s="729"/>
      <c r="G66" s="729"/>
      <c r="H66" s="729"/>
      <c r="I66" s="729"/>
      <c r="J66" s="729"/>
      <c r="K66" s="729"/>
      <c r="L66" s="729"/>
      <c r="M66" s="729"/>
      <c r="N66" s="729"/>
      <c r="O66" s="729"/>
      <c r="P66" s="730"/>
      <c r="Q66" s="705" t="s">
        <v>389</v>
      </c>
      <c r="R66" s="706"/>
      <c r="S66" s="706"/>
      <c r="T66" s="706"/>
      <c r="U66" s="707"/>
      <c r="V66" s="705" t="s">
        <v>390</v>
      </c>
      <c r="W66" s="706"/>
      <c r="X66" s="706"/>
      <c r="Y66" s="706"/>
      <c r="Z66" s="707"/>
      <c r="AA66" s="705" t="s">
        <v>391</v>
      </c>
      <c r="AB66" s="706"/>
      <c r="AC66" s="706"/>
      <c r="AD66" s="706"/>
      <c r="AE66" s="707"/>
      <c r="AF66" s="840" t="s">
        <v>392</v>
      </c>
      <c r="AG66" s="801"/>
      <c r="AH66" s="801"/>
      <c r="AI66" s="801"/>
      <c r="AJ66" s="841"/>
      <c r="AK66" s="705" t="s">
        <v>393</v>
      </c>
      <c r="AL66" s="729"/>
      <c r="AM66" s="729"/>
      <c r="AN66" s="729"/>
      <c r="AO66" s="730"/>
      <c r="AP66" s="705" t="s">
        <v>394</v>
      </c>
      <c r="AQ66" s="706"/>
      <c r="AR66" s="706"/>
      <c r="AS66" s="706"/>
      <c r="AT66" s="707"/>
      <c r="AU66" s="705" t="s">
        <v>395</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531</v>
      </c>
      <c r="C68" s="858"/>
      <c r="D68" s="858"/>
      <c r="E68" s="858"/>
      <c r="F68" s="858"/>
      <c r="G68" s="858"/>
      <c r="H68" s="858"/>
      <c r="I68" s="858"/>
      <c r="J68" s="858"/>
      <c r="K68" s="858"/>
      <c r="L68" s="858"/>
      <c r="M68" s="858"/>
      <c r="N68" s="858"/>
      <c r="O68" s="858"/>
      <c r="P68" s="859"/>
      <c r="Q68" s="860">
        <v>12187</v>
      </c>
      <c r="R68" s="854"/>
      <c r="S68" s="854"/>
      <c r="T68" s="854"/>
      <c r="U68" s="854"/>
      <c r="V68" s="854">
        <v>11323</v>
      </c>
      <c r="W68" s="854"/>
      <c r="X68" s="854"/>
      <c r="Y68" s="854"/>
      <c r="Z68" s="854"/>
      <c r="AA68" s="854">
        <v>864</v>
      </c>
      <c r="AB68" s="854"/>
      <c r="AC68" s="854"/>
      <c r="AD68" s="854"/>
      <c r="AE68" s="854"/>
      <c r="AF68" s="854">
        <v>864</v>
      </c>
      <c r="AG68" s="854"/>
      <c r="AH68" s="854"/>
      <c r="AI68" s="854"/>
      <c r="AJ68" s="854"/>
      <c r="AK68" s="854">
        <v>1252</v>
      </c>
      <c r="AL68" s="854"/>
      <c r="AM68" s="854"/>
      <c r="AN68" s="854"/>
      <c r="AO68" s="854"/>
      <c r="AP68" s="854" t="s">
        <v>538</v>
      </c>
      <c r="AQ68" s="854"/>
      <c r="AR68" s="854"/>
      <c r="AS68" s="854"/>
      <c r="AT68" s="854"/>
      <c r="AU68" s="854" t="s">
        <v>538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5" t="s">
        <v>532</v>
      </c>
      <c r="C69" s="862"/>
      <c r="D69" s="862"/>
      <c r="E69" s="862"/>
      <c r="F69" s="862"/>
      <c r="G69" s="862"/>
      <c r="H69" s="862"/>
      <c r="I69" s="862"/>
      <c r="J69" s="862"/>
      <c r="K69" s="862"/>
      <c r="L69" s="862"/>
      <c r="M69" s="862"/>
      <c r="N69" s="862"/>
      <c r="O69" s="862"/>
      <c r="P69" s="863"/>
      <c r="Q69" s="864">
        <v>1517</v>
      </c>
      <c r="R69" s="819"/>
      <c r="S69" s="819"/>
      <c r="T69" s="819"/>
      <c r="U69" s="819"/>
      <c r="V69" s="819">
        <v>1503</v>
      </c>
      <c r="W69" s="819"/>
      <c r="X69" s="819"/>
      <c r="Y69" s="819"/>
      <c r="Z69" s="819"/>
      <c r="AA69" s="819">
        <v>14</v>
      </c>
      <c r="AB69" s="819"/>
      <c r="AC69" s="819"/>
      <c r="AD69" s="819"/>
      <c r="AE69" s="819"/>
      <c r="AF69" s="819">
        <v>14</v>
      </c>
      <c r="AG69" s="819"/>
      <c r="AH69" s="819"/>
      <c r="AI69" s="819"/>
      <c r="AJ69" s="819"/>
      <c r="AK69" s="819">
        <v>5</v>
      </c>
      <c r="AL69" s="819"/>
      <c r="AM69" s="819"/>
      <c r="AN69" s="819"/>
      <c r="AO69" s="819"/>
      <c r="AP69" s="819">
        <v>871</v>
      </c>
      <c r="AQ69" s="819"/>
      <c r="AR69" s="819"/>
      <c r="AS69" s="819"/>
      <c r="AT69" s="819"/>
      <c r="AU69" s="819">
        <v>72</v>
      </c>
      <c r="AV69" s="819"/>
      <c r="AW69" s="819"/>
      <c r="AX69" s="819"/>
      <c r="AY69" s="819"/>
      <c r="AZ69" s="866"/>
      <c r="BA69" s="866"/>
      <c r="BB69" s="866"/>
      <c r="BC69" s="866"/>
      <c r="BD69" s="867"/>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533</v>
      </c>
      <c r="C70" s="862"/>
      <c r="D70" s="862"/>
      <c r="E70" s="862"/>
      <c r="F70" s="862"/>
      <c r="G70" s="862"/>
      <c r="H70" s="862"/>
      <c r="I70" s="862"/>
      <c r="J70" s="862"/>
      <c r="K70" s="862"/>
      <c r="L70" s="862"/>
      <c r="M70" s="862"/>
      <c r="N70" s="862"/>
      <c r="O70" s="862"/>
      <c r="P70" s="863"/>
      <c r="Q70" s="864">
        <v>2641</v>
      </c>
      <c r="R70" s="819"/>
      <c r="S70" s="819"/>
      <c r="T70" s="819"/>
      <c r="U70" s="819"/>
      <c r="V70" s="819">
        <v>2489</v>
      </c>
      <c r="W70" s="819"/>
      <c r="X70" s="819"/>
      <c r="Y70" s="819"/>
      <c r="Z70" s="819"/>
      <c r="AA70" s="819">
        <v>152</v>
      </c>
      <c r="AB70" s="819"/>
      <c r="AC70" s="819"/>
      <c r="AD70" s="819"/>
      <c r="AE70" s="819"/>
      <c r="AF70" s="819">
        <v>152</v>
      </c>
      <c r="AG70" s="819"/>
      <c r="AH70" s="819"/>
      <c r="AI70" s="819"/>
      <c r="AJ70" s="819"/>
      <c r="AK70" s="819" t="s">
        <v>539</v>
      </c>
      <c r="AL70" s="819"/>
      <c r="AM70" s="819"/>
      <c r="AN70" s="819"/>
      <c r="AO70" s="819"/>
      <c r="AP70" s="819">
        <v>2935</v>
      </c>
      <c r="AQ70" s="819"/>
      <c r="AR70" s="819"/>
      <c r="AS70" s="819"/>
      <c r="AT70" s="819"/>
      <c r="AU70" s="819">
        <v>86</v>
      </c>
      <c r="AV70" s="819"/>
      <c r="AW70" s="819"/>
      <c r="AX70" s="819"/>
      <c r="AY70" s="819"/>
      <c r="AZ70" s="866"/>
      <c r="BA70" s="866"/>
      <c r="BB70" s="866"/>
      <c r="BC70" s="866"/>
      <c r="BD70" s="867"/>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534</v>
      </c>
      <c r="C71" s="862"/>
      <c r="D71" s="862"/>
      <c r="E71" s="862"/>
      <c r="F71" s="862"/>
      <c r="G71" s="862"/>
      <c r="H71" s="862"/>
      <c r="I71" s="862"/>
      <c r="J71" s="862"/>
      <c r="K71" s="862"/>
      <c r="L71" s="862"/>
      <c r="M71" s="862"/>
      <c r="N71" s="862"/>
      <c r="O71" s="862"/>
      <c r="P71" s="863"/>
      <c r="Q71" s="864">
        <v>153</v>
      </c>
      <c r="R71" s="819"/>
      <c r="S71" s="819"/>
      <c r="T71" s="819"/>
      <c r="U71" s="819"/>
      <c r="V71" s="819">
        <v>152</v>
      </c>
      <c r="W71" s="819"/>
      <c r="X71" s="819"/>
      <c r="Y71" s="819"/>
      <c r="Z71" s="819"/>
      <c r="AA71" s="819">
        <v>1</v>
      </c>
      <c r="AB71" s="819"/>
      <c r="AC71" s="819"/>
      <c r="AD71" s="819"/>
      <c r="AE71" s="819"/>
      <c r="AF71" s="819">
        <v>1</v>
      </c>
      <c r="AG71" s="819"/>
      <c r="AH71" s="819"/>
      <c r="AI71" s="819"/>
      <c r="AJ71" s="819"/>
      <c r="AK71" s="819">
        <v>151</v>
      </c>
      <c r="AL71" s="819"/>
      <c r="AM71" s="819"/>
      <c r="AN71" s="819"/>
      <c r="AO71" s="819"/>
      <c r="AP71" s="819" t="s">
        <v>538</v>
      </c>
      <c r="AQ71" s="819"/>
      <c r="AR71" s="819"/>
      <c r="AS71" s="819"/>
      <c r="AT71" s="819"/>
      <c r="AU71" s="819" t="s">
        <v>542</v>
      </c>
      <c r="AV71" s="819"/>
      <c r="AW71" s="819"/>
      <c r="AX71" s="819"/>
      <c r="AY71" s="819"/>
      <c r="AZ71" s="866"/>
      <c r="BA71" s="866"/>
      <c r="BB71" s="866"/>
      <c r="BC71" s="866"/>
      <c r="BD71" s="867"/>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535</v>
      </c>
      <c r="C72" s="862"/>
      <c r="D72" s="862"/>
      <c r="E72" s="862"/>
      <c r="F72" s="862"/>
      <c r="G72" s="862"/>
      <c r="H72" s="862"/>
      <c r="I72" s="862"/>
      <c r="J72" s="862"/>
      <c r="K72" s="862"/>
      <c r="L72" s="862"/>
      <c r="M72" s="862"/>
      <c r="N72" s="862"/>
      <c r="O72" s="862"/>
      <c r="P72" s="863"/>
      <c r="Q72" s="864">
        <v>417</v>
      </c>
      <c r="R72" s="819"/>
      <c r="S72" s="819"/>
      <c r="T72" s="819"/>
      <c r="U72" s="819"/>
      <c r="V72" s="819">
        <v>380</v>
      </c>
      <c r="W72" s="819"/>
      <c r="X72" s="819"/>
      <c r="Y72" s="819"/>
      <c r="Z72" s="819"/>
      <c r="AA72" s="819">
        <v>37</v>
      </c>
      <c r="AB72" s="819"/>
      <c r="AC72" s="819"/>
      <c r="AD72" s="819"/>
      <c r="AE72" s="819"/>
      <c r="AF72" s="819">
        <v>37</v>
      </c>
      <c r="AG72" s="819"/>
      <c r="AH72" s="819"/>
      <c r="AI72" s="819"/>
      <c r="AJ72" s="819"/>
      <c r="AK72" s="819" t="s">
        <v>540</v>
      </c>
      <c r="AL72" s="819"/>
      <c r="AM72" s="819"/>
      <c r="AN72" s="819"/>
      <c r="AO72" s="819"/>
      <c r="AP72" s="819" t="s">
        <v>538</v>
      </c>
      <c r="AQ72" s="819"/>
      <c r="AR72" s="819"/>
      <c r="AS72" s="819"/>
      <c r="AT72" s="819"/>
      <c r="AU72" s="819" t="s">
        <v>543</v>
      </c>
      <c r="AV72" s="819"/>
      <c r="AW72" s="819"/>
      <c r="AX72" s="819"/>
      <c r="AY72" s="819"/>
      <c r="AZ72" s="866"/>
      <c r="BA72" s="866"/>
      <c r="BB72" s="866"/>
      <c r="BC72" s="866"/>
      <c r="BD72" s="867"/>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536</v>
      </c>
      <c r="C73" s="862"/>
      <c r="D73" s="862"/>
      <c r="E73" s="862"/>
      <c r="F73" s="862"/>
      <c r="G73" s="862"/>
      <c r="H73" s="862"/>
      <c r="I73" s="862"/>
      <c r="J73" s="862"/>
      <c r="K73" s="862"/>
      <c r="L73" s="862"/>
      <c r="M73" s="862"/>
      <c r="N73" s="862"/>
      <c r="O73" s="862"/>
      <c r="P73" s="863"/>
      <c r="Q73" s="864">
        <v>296</v>
      </c>
      <c r="R73" s="819"/>
      <c r="S73" s="819"/>
      <c r="T73" s="819"/>
      <c r="U73" s="819"/>
      <c r="V73" s="819">
        <v>254</v>
      </c>
      <c r="W73" s="819"/>
      <c r="X73" s="819"/>
      <c r="Y73" s="819"/>
      <c r="Z73" s="819"/>
      <c r="AA73" s="819">
        <v>42</v>
      </c>
      <c r="AB73" s="819"/>
      <c r="AC73" s="819"/>
      <c r="AD73" s="819"/>
      <c r="AE73" s="819"/>
      <c r="AF73" s="819">
        <v>42</v>
      </c>
      <c r="AG73" s="819"/>
      <c r="AH73" s="819"/>
      <c r="AI73" s="819"/>
      <c r="AJ73" s="819"/>
      <c r="AK73" s="819" t="s">
        <v>538</v>
      </c>
      <c r="AL73" s="819"/>
      <c r="AM73" s="819"/>
      <c r="AN73" s="819"/>
      <c r="AO73" s="819"/>
      <c r="AP73" s="819" t="s">
        <v>538</v>
      </c>
      <c r="AQ73" s="819"/>
      <c r="AR73" s="819"/>
      <c r="AS73" s="819"/>
      <c r="AT73" s="819"/>
      <c r="AU73" s="819" t="s">
        <v>543</v>
      </c>
      <c r="AV73" s="819"/>
      <c r="AW73" s="819"/>
      <c r="AX73" s="819"/>
      <c r="AY73" s="819"/>
      <c r="AZ73" s="866"/>
      <c r="BA73" s="866"/>
      <c r="BB73" s="866"/>
      <c r="BC73" s="866"/>
      <c r="BD73" s="867"/>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537</v>
      </c>
      <c r="C74" s="862"/>
      <c r="D74" s="862"/>
      <c r="E74" s="862"/>
      <c r="F74" s="862"/>
      <c r="G74" s="862"/>
      <c r="H74" s="862"/>
      <c r="I74" s="862"/>
      <c r="J74" s="862"/>
      <c r="K74" s="862"/>
      <c r="L74" s="862"/>
      <c r="M74" s="862"/>
      <c r="N74" s="862"/>
      <c r="O74" s="862"/>
      <c r="P74" s="863"/>
      <c r="Q74" s="864">
        <v>280980</v>
      </c>
      <c r="R74" s="819"/>
      <c r="S74" s="819"/>
      <c r="T74" s="819"/>
      <c r="U74" s="819"/>
      <c r="V74" s="819">
        <v>265888</v>
      </c>
      <c r="W74" s="819"/>
      <c r="X74" s="819"/>
      <c r="Y74" s="819"/>
      <c r="Z74" s="819"/>
      <c r="AA74" s="819">
        <v>15092</v>
      </c>
      <c r="AB74" s="819"/>
      <c r="AC74" s="819"/>
      <c r="AD74" s="819"/>
      <c r="AE74" s="819"/>
      <c r="AF74" s="819">
        <v>15092</v>
      </c>
      <c r="AG74" s="819"/>
      <c r="AH74" s="819"/>
      <c r="AI74" s="819"/>
      <c r="AJ74" s="819"/>
      <c r="AK74" s="819">
        <v>1801</v>
      </c>
      <c r="AL74" s="819"/>
      <c r="AM74" s="819"/>
      <c r="AN74" s="819"/>
      <c r="AO74" s="819"/>
      <c r="AP74" s="819" t="s">
        <v>538</v>
      </c>
      <c r="AQ74" s="819"/>
      <c r="AR74" s="819"/>
      <c r="AS74" s="819"/>
      <c r="AT74" s="819"/>
      <c r="AU74" s="819" t="s">
        <v>543</v>
      </c>
      <c r="AV74" s="819"/>
      <c r="AW74" s="819"/>
      <c r="AX74" s="819"/>
      <c r="AY74" s="819"/>
      <c r="AZ74" s="866"/>
      <c r="BA74" s="866"/>
      <c r="BB74" s="866"/>
      <c r="BC74" s="866"/>
      <c r="BD74" s="867"/>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5"/>
      <c r="C75" s="862"/>
      <c r="D75" s="862"/>
      <c r="E75" s="862"/>
      <c r="F75" s="862"/>
      <c r="G75" s="862"/>
      <c r="H75" s="862"/>
      <c r="I75" s="862"/>
      <c r="J75" s="862"/>
      <c r="K75" s="862"/>
      <c r="L75" s="862"/>
      <c r="M75" s="862"/>
      <c r="N75" s="862"/>
      <c r="O75" s="862"/>
      <c r="P75" s="863"/>
      <c r="Q75" s="868"/>
      <c r="R75" s="869"/>
      <c r="S75" s="869"/>
      <c r="T75" s="869"/>
      <c r="U75" s="818"/>
      <c r="V75" s="870"/>
      <c r="W75" s="869"/>
      <c r="X75" s="869"/>
      <c r="Y75" s="869"/>
      <c r="Z75" s="818"/>
      <c r="AA75" s="870"/>
      <c r="AB75" s="869"/>
      <c r="AC75" s="869"/>
      <c r="AD75" s="869"/>
      <c r="AE75" s="818"/>
      <c r="AF75" s="870"/>
      <c r="AG75" s="869"/>
      <c r="AH75" s="869"/>
      <c r="AI75" s="869"/>
      <c r="AJ75" s="818"/>
      <c r="AK75" s="870"/>
      <c r="AL75" s="869"/>
      <c r="AM75" s="869"/>
      <c r="AN75" s="869"/>
      <c r="AO75" s="818"/>
      <c r="AP75" s="870"/>
      <c r="AQ75" s="869"/>
      <c r="AR75" s="869"/>
      <c r="AS75" s="869"/>
      <c r="AT75" s="818"/>
      <c r="AU75" s="870"/>
      <c r="AV75" s="869"/>
      <c r="AW75" s="869"/>
      <c r="AX75" s="869"/>
      <c r="AY75" s="818"/>
      <c r="AZ75" s="866"/>
      <c r="BA75" s="866"/>
      <c r="BB75" s="866"/>
      <c r="BC75" s="866"/>
      <c r="BD75" s="867"/>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5"/>
      <c r="C76" s="862"/>
      <c r="D76" s="862"/>
      <c r="E76" s="862"/>
      <c r="F76" s="862"/>
      <c r="G76" s="862"/>
      <c r="H76" s="862"/>
      <c r="I76" s="862"/>
      <c r="J76" s="862"/>
      <c r="K76" s="862"/>
      <c r="L76" s="862"/>
      <c r="M76" s="862"/>
      <c r="N76" s="862"/>
      <c r="O76" s="862"/>
      <c r="P76" s="863"/>
      <c r="Q76" s="868"/>
      <c r="R76" s="869"/>
      <c r="S76" s="869"/>
      <c r="T76" s="869"/>
      <c r="U76" s="818"/>
      <c r="V76" s="870"/>
      <c r="W76" s="869"/>
      <c r="X76" s="869"/>
      <c r="Y76" s="869"/>
      <c r="Z76" s="818"/>
      <c r="AA76" s="870"/>
      <c r="AB76" s="869"/>
      <c r="AC76" s="869"/>
      <c r="AD76" s="869"/>
      <c r="AE76" s="818"/>
      <c r="AF76" s="870"/>
      <c r="AG76" s="869"/>
      <c r="AH76" s="869"/>
      <c r="AI76" s="869"/>
      <c r="AJ76" s="818"/>
      <c r="AK76" s="870"/>
      <c r="AL76" s="869"/>
      <c r="AM76" s="869"/>
      <c r="AN76" s="869"/>
      <c r="AO76" s="818"/>
      <c r="AP76" s="870"/>
      <c r="AQ76" s="869"/>
      <c r="AR76" s="869"/>
      <c r="AS76" s="869"/>
      <c r="AT76" s="818"/>
      <c r="AU76" s="870"/>
      <c r="AV76" s="869"/>
      <c r="AW76" s="869"/>
      <c r="AX76" s="869"/>
      <c r="AY76" s="818"/>
      <c r="AZ76" s="866"/>
      <c r="BA76" s="866"/>
      <c r="BB76" s="866"/>
      <c r="BC76" s="866"/>
      <c r="BD76" s="867"/>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5"/>
      <c r="C77" s="862"/>
      <c r="D77" s="862"/>
      <c r="E77" s="862"/>
      <c r="F77" s="862"/>
      <c r="G77" s="862"/>
      <c r="H77" s="862"/>
      <c r="I77" s="862"/>
      <c r="J77" s="862"/>
      <c r="K77" s="862"/>
      <c r="L77" s="862"/>
      <c r="M77" s="862"/>
      <c r="N77" s="862"/>
      <c r="O77" s="862"/>
      <c r="P77" s="863"/>
      <c r="Q77" s="868"/>
      <c r="R77" s="869"/>
      <c r="S77" s="869"/>
      <c r="T77" s="869"/>
      <c r="U77" s="818"/>
      <c r="V77" s="870"/>
      <c r="W77" s="869"/>
      <c r="X77" s="869"/>
      <c r="Y77" s="869"/>
      <c r="Z77" s="818"/>
      <c r="AA77" s="870"/>
      <c r="AB77" s="869"/>
      <c r="AC77" s="869"/>
      <c r="AD77" s="869"/>
      <c r="AE77" s="818"/>
      <c r="AF77" s="870"/>
      <c r="AG77" s="869"/>
      <c r="AH77" s="869"/>
      <c r="AI77" s="869"/>
      <c r="AJ77" s="818"/>
      <c r="AK77" s="870"/>
      <c r="AL77" s="869"/>
      <c r="AM77" s="869"/>
      <c r="AN77" s="869"/>
      <c r="AO77" s="818"/>
      <c r="AP77" s="870"/>
      <c r="AQ77" s="869"/>
      <c r="AR77" s="869"/>
      <c r="AS77" s="869"/>
      <c r="AT77" s="818"/>
      <c r="AU77" s="870"/>
      <c r="AV77" s="869"/>
      <c r="AW77" s="869"/>
      <c r="AX77" s="869"/>
      <c r="AY77" s="818"/>
      <c r="AZ77" s="866"/>
      <c r="BA77" s="866"/>
      <c r="BB77" s="866"/>
      <c r="BC77" s="866"/>
      <c r="BD77" s="867"/>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5"/>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6"/>
      <c r="BA78" s="866"/>
      <c r="BB78" s="866"/>
      <c r="BC78" s="866"/>
      <c r="BD78" s="867"/>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5"/>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6"/>
      <c r="BA79" s="866"/>
      <c r="BB79" s="866"/>
      <c r="BC79" s="866"/>
      <c r="BD79" s="867"/>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5"/>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6"/>
      <c r="BA80" s="866"/>
      <c r="BB80" s="866"/>
      <c r="BC80" s="866"/>
      <c r="BD80" s="867"/>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5"/>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6"/>
      <c r="BA81" s="866"/>
      <c r="BB81" s="866"/>
      <c r="BC81" s="866"/>
      <c r="BD81" s="867"/>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5"/>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6"/>
      <c r="BA82" s="866"/>
      <c r="BB82" s="866"/>
      <c r="BC82" s="866"/>
      <c r="BD82" s="867"/>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5"/>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6"/>
      <c r="BA83" s="866"/>
      <c r="BB83" s="866"/>
      <c r="BC83" s="866"/>
      <c r="BD83" s="867"/>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5"/>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6"/>
      <c r="BA84" s="866"/>
      <c r="BB84" s="866"/>
      <c r="BC84" s="866"/>
      <c r="BD84" s="867"/>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5"/>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6"/>
      <c r="BA85" s="866"/>
      <c r="BB85" s="866"/>
      <c r="BC85" s="866"/>
      <c r="BD85" s="867"/>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5"/>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6"/>
      <c r="BA86" s="866"/>
      <c r="BB86" s="866"/>
      <c r="BC86" s="866"/>
      <c r="BD86" s="867"/>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8" t="s">
        <v>396</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397</v>
      </c>
      <c r="BS102" s="779"/>
      <c r="BT102" s="779"/>
      <c r="BU102" s="779"/>
      <c r="BV102" s="779"/>
      <c r="BW102" s="779"/>
      <c r="BX102" s="779"/>
      <c r="BY102" s="779"/>
      <c r="BZ102" s="779"/>
      <c r="CA102" s="779"/>
      <c r="CB102" s="779"/>
      <c r="CC102" s="779"/>
      <c r="CD102" s="779"/>
      <c r="CE102" s="779"/>
      <c r="CF102" s="779"/>
      <c r="CG102" s="780"/>
      <c r="CH102" s="878"/>
      <c r="CI102" s="879"/>
      <c r="CJ102" s="879"/>
      <c r="CK102" s="879"/>
      <c r="CL102" s="880"/>
      <c r="CM102" s="878"/>
      <c r="CN102" s="879"/>
      <c r="CO102" s="879"/>
      <c r="CP102" s="879"/>
      <c r="CQ102" s="880"/>
      <c r="CR102" s="881"/>
      <c r="CS102" s="838"/>
      <c r="CT102" s="838"/>
      <c r="CU102" s="838"/>
      <c r="CV102" s="882"/>
      <c r="CW102" s="881"/>
      <c r="CX102" s="838"/>
      <c r="CY102" s="838"/>
      <c r="CZ102" s="838"/>
      <c r="DA102" s="882"/>
      <c r="DB102" s="881"/>
      <c r="DC102" s="838"/>
      <c r="DD102" s="838"/>
      <c r="DE102" s="838"/>
      <c r="DF102" s="882"/>
      <c r="DG102" s="881"/>
      <c r="DH102" s="838"/>
      <c r="DI102" s="838"/>
      <c r="DJ102" s="838"/>
      <c r="DK102" s="882"/>
      <c r="DL102" s="881"/>
      <c r="DM102" s="838"/>
      <c r="DN102" s="838"/>
      <c r="DO102" s="838"/>
      <c r="DP102" s="882"/>
      <c r="DQ102" s="881"/>
      <c r="DR102" s="838"/>
      <c r="DS102" s="838"/>
      <c r="DT102" s="838"/>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398</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399</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402</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403</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404</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405</v>
      </c>
      <c r="AB109" s="884"/>
      <c r="AC109" s="884"/>
      <c r="AD109" s="884"/>
      <c r="AE109" s="885"/>
      <c r="AF109" s="883" t="s">
        <v>287</v>
      </c>
      <c r="AG109" s="884"/>
      <c r="AH109" s="884"/>
      <c r="AI109" s="884"/>
      <c r="AJ109" s="885"/>
      <c r="AK109" s="883" t="s">
        <v>286</v>
      </c>
      <c r="AL109" s="884"/>
      <c r="AM109" s="884"/>
      <c r="AN109" s="884"/>
      <c r="AO109" s="885"/>
      <c r="AP109" s="883" t="s">
        <v>406</v>
      </c>
      <c r="AQ109" s="884"/>
      <c r="AR109" s="884"/>
      <c r="AS109" s="884"/>
      <c r="AT109" s="886"/>
      <c r="AU109" s="905" t="s">
        <v>404</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405</v>
      </c>
      <c r="BR109" s="884"/>
      <c r="BS109" s="884"/>
      <c r="BT109" s="884"/>
      <c r="BU109" s="885"/>
      <c r="BV109" s="883" t="s">
        <v>287</v>
      </c>
      <c r="BW109" s="884"/>
      <c r="BX109" s="884"/>
      <c r="BY109" s="884"/>
      <c r="BZ109" s="885"/>
      <c r="CA109" s="883" t="s">
        <v>286</v>
      </c>
      <c r="CB109" s="884"/>
      <c r="CC109" s="884"/>
      <c r="CD109" s="884"/>
      <c r="CE109" s="885"/>
      <c r="CF109" s="906" t="s">
        <v>406</v>
      </c>
      <c r="CG109" s="906"/>
      <c r="CH109" s="906"/>
      <c r="CI109" s="906"/>
      <c r="CJ109" s="906"/>
      <c r="CK109" s="883" t="s">
        <v>407</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405</v>
      </c>
      <c r="DH109" s="884"/>
      <c r="DI109" s="884"/>
      <c r="DJ109" s="884"/>
      <c r="DK109" s="885"/>
      <c r="DL109" s="883" t="s">
        <v>287</v>
      </c>
      <c r="DM109" s="884"/>
      <c r="DN109" s="884"/>
      <c r="DO109" s="884"/>
      <c r="DP109" s="885"/>
      <c r="DQ109" s="883" t="s">
        <v>286</v>
      </c>
      <c r="DR109" s="884"/>
      <c r="DS109" s="884"/>
      <c r="DT109" s="884"/>
      <c r="DU109" s="885"/>
      <c r="DV109" s="883" t="s">
        <v>406</v>
      </c>
      <c r="DW109" s="884"/>
      <c r="DX109" s="884"/>
      <c r="DY109" s="884"/>
      <c r="DZ109" s="886"/>
    </row>
    <row r="110" spans="1:131" s="197" customFormat="1" ht="26.25" customHeight="1">
      <c r="A110" s="887" t="s">
        <v>408</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390545</v>
      </c>
      <c r="AB110" s="891"/>
      <c r="AC110" s="891"/>
      <c r="AD110" s="891"/>
      <c r="AE110" s="892"/>
      <c r="AF110" s="893">
        <v>342928</v>
      </c>
      <c r="AG110" s="891"/>
      <c r="AH110" s="891"/>
      <c r="AI110" s="891"/>
      <c r="AJ110" s="892"/>
      <c r="AK110" s="893">
        <v>329481</v>
      </c>
      <c r="AL110" s="891"/>
      <c r="AM110" s="891"/>
      <c r="AN110" s="891"/>
      <c r="AO110" s="892"/>
      <c r="AP110" s="894">
        <v>18.2</v>
      </c>
      <c r="AQ110" s="895"/>
      <c r="AR110" s="895"/>
      <c r="AS110" s="895"/>
      <c r="AT110" s="896"/>
      <c r="AU110" s="897" t="s">
        <v>61</v>
      </c>
      <c r="AV110" s="898"/>
      <c r="AW110" s="898"/>
      <c r="AX110" s="898"/>
      <c r="AY110" s="899"/>
      <c r="AZ110" s="941" t="s">
        <v>409</v>
      </c>
      <c r="BA110" s="888"/>
      <c r="BB110" s="888"/>
      <c r="BC110" s="888"/>
      <c r="BD110" s="888"/>
      <c r="BE110" s="888"/>
      <c r="BF110" s="888"/>
      <c r="BG110" s="888"/>
      <c r="BH110" s="888"/>
      <c r="BI110" s="888"/>
      <c r="BJ110" s="888"/>
      <c r="BK110" s="888"/>
      <c r="BL110" s="888"/>
      <c r="BM110" s="888"/>
      <c r="BN110" s="888"/>
      <c r="BO110" s="888"/>
      <c r="BP110" s="889"/>
      <c r="BQ110" s="927">
        <v>3005135</v>
      </c>
      <c r="BR110" s="928"/>
      <c r="BS110" s="928"/>
      <c r="BT110" s="928"/>
      <c r="BU110" s="928"/>
      <c r="BV110" s="928">
        <v>2983342</v>
      </c>
      <c r="BW110" s="928"/>
      <c r="BX110" s="928"/>
      <c r="BY110" s="928"/>
      <c r="BZ110" s="928"/>
      <c r="CA110" s="928">
        <v>2936745</v>
      </c>
      <c r="CB110" s="928"/>
      <c r="CC110" s="928"/>
      <c r="CD110" s="928"/>
      <c r="CE110" s="928"/>
      <c r="CF110" s="942">
        <v>162.30000000000001</v>
      </c>
      <c r="CG110" s="943"/>
      <c r="CH110" s="943"/>
      <c r="CI110" s="943"/>
      <c r="CJ110" s="943"/>
      <c r="CK110" s="944" t="s">
        <v>410</v>
      </c>
      <c r="CL110" s="945"/>
      <c r="CM110" s="924" t="s">
        <v>411</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c r="A111" s="931" t="s">
        <v>412</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413</v>
      </c>
      <c r="BA111" s="951"/>
      <c r="BB111" s="951"/>
      <c r="BC111" s="951"/>
      <c r="BD111" s="951"/>
      <c r="BE111" s="951"/>
      <c r="BF111" s="951"/>
      <c r="BG111" s="951"/>
      <c r="BH111" s="951"/>
      <c r="BI111" s="951"/>
      <c r="BJ111" s="951"/>
      <c r="BK111" s="951"/>
      <c r="BL111" s="951"/>
      <c r="BM111" s="951"/>
      <c r="BN111" s="951"/>
      <c r="BO111" s="951"/>
      <c r="BP111" s="952"/>
      <c r="BQ111" s="920" t="s">
        <v>112</v>
      </c>
      <c r="BR111" s="921"/>
      <c r="BS111" s="921"/>
      <c r="BT111" s="921"/>
      <c r="BU111" s="921"/>
      <c r="BV111" s="921" t="s">
        <v>112</v>
      </c>
      <c r="BW111" s="921"/>
      <c r="BX111" s="921"/>
      <c r="BY111" s="921"/>
      <c r="BZ111" s="921"/>
      <c r="CA111" s="921" t="s">
        <v>112</v>
      </c>
      <c r="CB111" s="921"/>
      <c r="CC111" s="921"/>
      <c r="CD111" s="921"/>
      <c r="CE111" s="921"/>
      <c r="CF111" s="915" t="s">
        <v>112</v>
      </c>
      <c r="CG111" s="916"/>
      <c r="CH111" s="916"/>
      <c r="CI111" s="916"/>
      <c r="CJ111" s="916"/>
      <c r="CK111" s="946"/>
      <c r="CL111" s="947"/>
      <c r="CM111" s="917" t="s">
        <v>414</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c r="A112" s="953" t="s">
        <v>415</v>
      </c>
      <c r="B112" s="954"/>
      <c r="C112" s="951" t="s">
        <v>416</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417</v>
      </c>
      <c r="BA112" s="951"/>
      <c r="BB112" s="951"/>
      <c r="BC112" s="951"/>
      <c r="BD112" s="951"/>
      <c r="BE112" s="951"/>
      <c r="BF112" s="951"/>
      <c r="BG112" s="951"/>
      <c r="BH112" s="951"/>
      <c r="BI112" s="951"/>
      <c r="BJ112" s="951"/>
      <c r="BK112" s="951"/>
      <c r="BL112" s="951"/>
      <c r="BM112" s="951"/>
      <c r="BN112" s="951"/>
      <c r="BO112" s="951"/>
      <c r="BP112" s="952"/>
      <c r="BQ112" s="920">
        <v>2300355</v>
      </c>
      <c r="BR112" s="921"/>
      <c r="BS112" s="921"/>
      <c r="BT112" s="921"/>
      <c r="BU112" s="921"/>
      <c r="BV112" s="921">
        <v>2098056</v>
      </c>
      <c r="BW112" s="921"/>
      <c r="BX112" s="921"/>
      <c r="BY112" s="921"/>
      <c r="BZ112" s="921"/>
      <c r="CA112" s="921">
        <v>1916990</v>
      </c>
      <c r="CB112" s="921"/>
      <c r="CC112" s="921"/>
      <c r="CD112" s="921"/>
      <c r="CE112" s="921"/>
      <c r="CF112" s="915">
        <v>106</v>
      </c>
      <c r="CG112" s="916"/>
      <c r="CH112" s="916"/>
      <c r="CI112" s="916"/>
      <c r="CJ112" s="916"/>
      <c r="CK112" s="946"/>
      <c r="CL112" s="947"/>
      <c r="CM112" s="917" t="s">
        <v>418</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c r="A113" s="955"/>
      <c r="B113" s="956"/>
      <c r="C113" s="951" t="s">
        <v>419</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244989</v>
      </c>
      <c r="AB113" s="935"/>
      <c r="AC113" s="935"/>
      <c r="AD113" s="935"/>
      <c r="AE113" s="936"/>
      <c r="AF113" s="937">
        <v>240664</v>
      </c>
      <c r="AG113" s="935"/>
      <c r="AH113" s="935"/>
      <c r="AI113" s="935"/>
      <c r="AJ113" s="936"/>
      <c r="AK113" s="937">
        <v>229118</v>
      </c>
      <c r="AL113" s="935"/>
      <c r="AM113" s="935"/>
      <c r="AN113" s="935"/>
      <c r="AO113" s="936"/>
      <c r="AP113" s="938">
        <v>12.7</v>
      </c>
      <c r="AQ113" s="939"/>
      <c r="AR113" s="939"/>
      <c r="AS113" s="939"/>
      <c r="AT113" s="940"/>
      <c r="AU113" s="900"/>
      <c r="AV113" s="901"/>
      <c r="AW113" s="901"/>
      <c r="AX113" s="901"/>
      <c r="AY113" s="902"/>
      <c r="AZ113" s="950" t="s">
        <v>420</v>
      </c>
      <c r="BA113" s="951"/>
      <c r="BB113" s="951"/>
      <c r="BC113" s="951"/>
      <c r="BD113" s="951"/>
      <c r="BE113" s="951"/>
      <c r="BF113" s="951"/>
      <c r="BG113" s="951"/>
      <c r="BH113" s="951"/>
      <c r="BI113" s="951"/>
      <c r="BJ113" s="951"/>
      <c r="BK113" s="951"/>
      <c r="BL113" s="951"/>
      <c r="BM113" s="951"/>
      <c r="BN113" s="951"/>
      <c r="BO113" s="951"/>
      <c r="BP113" s="952"/>
      <c r="BQ113" s="920">
        <v>237613</v>
      </c>
      <c r="BR113" s="921"/>
      <c r="BS113" s="921"/>
      <c r="BT113" s="921"/>
      <c r="BU113" s="921"/>
      <c r="BV113" s="921">
        <v>140109</v>
      </c>
      <c r="BW113" s="921"/>
      <c r="BX113" s="921"/>
      <c r="BY113" s="921"/>
      <c r="BZ113" s="921"/>
      <c r="CA113" s="921">
        <v>158594</v>
      </c>
      <c r="CB113" s="921"/>
      <c r="CC113" s="921"/>
      <c r="CD113" s="921"/>
      <c r="CE113" s="921"/>
      <c r="CF113" s="915">
        <v>8.8000000000000007</v>
      </c>
      <c r="CG113" s="916"/>
      <c r="CH113" s="916"/>
      <c r="CI113" s="916"/>
      <c r="CJ113" s="916"/>
      <c r="CK113" s="946"/>
      <c r="CL113" s="947"/>
      <c r="CM113" s="917" t="s">
        <v>421</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c r="A114" s="955"/>
      <c r="B114" s="956"/>
      <c r="C114" s="951" t="s">
        <v>422</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28705</v>
      </c>
      <c r="AB114" s="960"/>
      <c r="AC114" s="960"/>
      <c r="AD114" s="960"/>
      <c r="AE114" s="961"/>
      <c r="AF114" s="962">
        <v>27588</v>
      </c>
      <c r="AG114" s="960"/>
      <c r="AH114" s="960"/>
      <c r="AI114" s="960"/>
      <c r="AJ114" s="961"/>
      <c r="AK114" s="962">
        <v>27654</v>
      </c>
      <c r="AL114" s="960"/>
      <c r="AM114" s="960"/>
      <c r="AN114" s="960"/>
      <c r="AO114" s="961"/>
      <c r="AP114" s="963">
        <v>1.5</v>
      </c>
      <c r="AQ114" s="964"/>
      <c r="AR114" s="964"/>
      <c r="AS114" s="964"/>
      <c r="AT114" s="965"/>
      <c r="AU114" s="900"/>
      <c r="AV114" s="901"/>
      <c r="AW114" s="901"/>
      <c r="AX114" s="901"/>
      <c r="AY114" s="902"/>
      <c r="AZ114" s="950" t="s">
        <v>423</v>
      </c>
      <c r="BA114" s="951"/>
      <c r="BB114" s="951"/>
      <c r="BC114" s="951"/>
      <c r="BD114" s="951"/>
      <c r="BE114" s="951"/>
      <c r="BF114" s="951"/>
      <c r="BG114" s="951"/>
      <c r="BH114" s="951"/>
      <c r="BI114" s="951"/>
      <c r="BJ114" s="951"/>
      <c r="BK114" s="951"/>
      <c r="BL114" s="951"/>
      <c r="BM114" s="951"/>
      <c r="BN114" s="951"/>
      <c r="BO114" s="951"/>
      <c r="BP114" s="952"/>
      <c r="BQ114" s="920">
        <v>726530</v>
      </c>
      <c r="BR114" s="921"/>
      <c r="BS114" s="921"/>
      <c r="BT114" s="921"/>
      <c r="BU114" s="921"/>
      <c r="BV114" s="921">
        <v>473291</v>
      </c>
      <c r="BW114" s="921"/>
      <c r="BX114" s="921"/>
      <c r="BY114" s="921"/>
      <c r="BZ114" s="921"/>
      <c r="CA114" s="921">
        <v>442525</v>
      </c>
      <c r="CB114" s="921"/>
      <c r="CC114" s="921"/>
      <c r="CD114" s="921"/>
      <c r="CE114" s="921"/>
      <c r="CF114" s="915">
        <v>24.5</v>
      </c>
      <c r="CG114" s="916"/>
      <c r="CH114" s="916"/>
      <c r="CI114" s="916"/>
      <c r="CJ114" s="916"/>
      <c r="CK114" s="946"/>
      <c r="CL114" s="947"/>
      <c r="CM114" s="917" t="s">
        <v>424</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c r="A115" s="955"/>
      <c r="B115" s="956"/>
      <c r="C115" s="951" t="s">
        <v>425</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t="s">
        <v>112</v>
      </c>
      <c r="AB115" s="935"/>
      <c r="AC115" s="935"/>
      <c r="AD115" s="935"/>
      <c r="AE115" s="936"/>
      <c r="AF115" s="937" t="s">
        <v>112</v>
      </c>
      <c r="AG115" s="935"/>
      <c r="AH115" s="935"/>
      <c r="AI115" s="935"/>
      <c r="AJ115" s="936"/>
      <c r="AK115" s="937" t="s">
        <v>112</v>
      </c>
      <c r="AL115" s="935"/>
      <c r="AM115" s="935"/>
      <c r="AN115" s="935"/>
      <c r="AO115" s="936"/>
      <c r="AP115" s="938" t="s">
        <v>112</v>
      </c>
      <c r="AQ115" s="939"/>
      <c r="AR115" s="939"/>
      <c r="AS115" s="939"/>
      <c r="AT115" s="940"/>
      <c r="AU115" s="900"/>
      <c r="AV115" s="901"/>
      <c r="AW115" s="901"/>
      <c r="AX115" s="901"/>
      <c r="AY115" s="902"/>
      <c r="AZ115" s="950" t="s">
        <v>426</v>
      </c>
      <c r="BA115" s="951"/>
      <c r="BB115" s="951"/>
      <c r="BC115" s="951"/>
      <c r="BD115" s="951"/>
      <c r="BE115" s="951"/>
      <c r="BF115" s="951"/>
      <c r="BG115" s="951"/>
      <c r="BH115" s="951"/>
      <c r="BI115" s="951"/>
      <c r="BJ115" s="951"/>
      <c r="BK115" s="951"/>
      <c r="BL115" s="951"/>
      <c r="BM115" s="951"/>
      <c r="BN115" s="951"/>
      <c r="BO115" s="951"/>
      <c r="BP115" s="952"/>
      <c r="BQ115" s="920">
        <v>64</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427</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c r="A116" s="957"/>
      <c r="B116" s="958"/>
      <c r="C116" s="972" t="s">
        <v>428</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112</v>
      </c>
      <c r="AB116" s="960"/>
      <c r="AC116" s="960"/>
      <c r="AD116" s="960"/>
      <c r="AE116" s="961"/>
      <c r="AF116" s="962" t="s">
        <v>112</v>
      </c>
      <c r="AG116" s="960"/>
      <c r="AH116" s="960"/>
      <c r="AI116" s="960"/>
      <c r="AJ116" s="961"/>
      <c r="AK116" s="962" t="s">
        <v>112</v>
      </c>
      <c r="AL116" s="960"/>
      <c r="AM116" s="960"/>
      <c r="AN116" s="960"/>
      <c r="AO116" s="961"/>
      <c r="AP116" s="963" t="s">
        <v>112</v>
      </c>
      <c r="AQ116" s="964"/>
      <c r="AR116" s="964"/>
      <c r="AS116" s="964"/>
      <c r="AT116" s="965"/>
      <c r="AU116" s="900"/>
      <c r="AV116" s="901"/>
      <c r="AW116" s="901"/>
      <c r="AX116" s="901"/>
      <c r="AY116" s="902"/>
      <c r="AZ116" s="950" t="s">
        <v>429</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430</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112</v>
      </c>
      <c r="DH116" s="960"/>
      <c r="DI116" s="960"/>
      <c r="DJ116" s="960"/>
      <c r="DK116" s="961"/>
      <c r="DL116" s="962" t="s">
        <v>112</v>
      </c>
      <c r="DM116" s="960"/>
      <c r="DN116" s="960"/>
      <c r="DO116" s="960"/>
      <c r="DP116" s="961"/>
      <c r="DQ116" s="962" t="s">
        <v>112</v>
      </c>
      <c r="DR116" s="960"/>
      <c r="DS116" s="960"/>
      <c r="DT116" s="960"/>
      <c r="DU116" s="961"/>
      <c r="DV116" s="963" t="s">
        <v>112</v>
      </c>
      <c r="DW116" s="964"/>
      <c r="DX116" s="964"/>
      <c r="DY116" s="964"/>
      <c r="DZ116" s="965"/>
    </row>
    <row r="117" spans="1:130" s="197" customFormat="1" ht="26.25" customHeight="1">
      <c r="A117" s="905" t="s">
        <v>170</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431</v>
      </c>
      <c r="Z117" s="885"/>
      <c r="AA117" s="997">
        <v>664239</v>
      </c>
      <c r="AB117" s="967"/>
      <c r="AC117" s="967"/>
      <c r="AD117" s="967"/>
      <c r="AE117" s="968"/>
      <c r="AF117" s="966">
        <v>611180</v>
      </c>
      <c r="AG117" s="967"/>
      <c r="AH117" s="967"/>
      <c r="AI117" s="967"/>
      <c r="AJ117" s="968"/>
      <c r="AK117" s="966">
        <v>586253</v>
      </c>
      <c r="AL117" s="967"/>
      <c r="AM117" s="967"/>
      <c r="AN117" s="967"/>
      <c r="AO117" s="968"/>
      <c r="AP117" s="969"/>
      <c r="AQ117" s="970"/>
      <c r="AR117" s="970"/>
      <c r="AS117" s="970"/>
      <c r="AT117" s="971"/>
      <c r="AU117" s="900"/>
      <c r="AV117" s="901"/>
      <c r="AW117" s="901"/>
      <c r="AX117" s="901"/>
      <c r="AY117" s="902"/>
      <c r="AZ117" s="996" t="s">
        <v>432</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433</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112</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c r="A118" s="905" t="s">
        <v>407</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405</v>
      </c>
      <c r="AB118" s="884"/>
      <c r="AC118" s="884"/>
      <c r="AD118" s="884"/>
      <c r="AE118" s="885"/>
      <c r="AF118" s="883" t="s">
        <v>287</v>
      </c>
      <c r="AG118" s="884"/>
      <c r="AH118" s="884"/>
      <c r="AI118" s="884"/>
      <c r="AJ118" s="885"/>
      <c r="AK118" s="883" t="s">
        <v>286</v>
      </c>
      <c r="AL118" s="884"/>
      <c r="AM118" s="884"/>
      <c r="AN118" s="884"/>
      <c r="AO118" s="885"/>
      <c r="AP118" s="991" t="s">
        <v>406</v>
      </c>
      <c r="AQ118" s="992"/>
      <c r="AR118" s="992"/>
      <c r="AS118" s="992"/>
      <c r="AT118" s="993"/>
      <c r="AU118" s="903"/>
      <c r="AV118" s="904"/>
      <c r="AW118" s="904"/>
      <c r="AX118" s="904"/>
      <c r="AY118" s="904"/>
      <c r="AZ118" s="228" t="s">
        <v>170</v>
      </c>
      <c r="BA118" s="228"/>
      <c r="BB118" s="228"/>
      <c r="BC118" s="228"/>
      <c r="BD118" s="228"/>
      <c r="BE118" s="228"/>
      <c r="BF118" s="228"/>
      <c r="BG118" s="228"/>
      <c r="BH118" s="228"/>
      <c r="BI118" s="228"/>
      <c r="BJ118" s="228"/>
      <c r="BK118" s="228"/>
      <c r="BL118" s="228"/>
      <c r="BM118" s="228"/>
      <c r="BN118" s="228"/>
      <c r="BO118" s="994" t="s">
        <v>434</v>
      </c>
      <c r="BP118" s="995"/>
      <c r="BQ118" s="986">
        <v>6269697</v>
      </c>
      <c r="BR118" s="987"/>
      <c r="BS118" s="987"/>
      <c r="BT118" s="987"/>
      <c r="BU118" s="987"/>
      <c r="BV118" s="987">
        <v>5694798</v>
      </c>
      <c r="BW118" s="987"/>
      <c r="BX118" s="987"/>
      <c r="BY118" s="987"/>
      <c r="BZ118" s="987"/>
      <c r="CA118" s="987">
        <v>5454854</v>
      </c>
      <c r="CB118" s="987"/>
      <c r="CC118" s="987"/>
      <c r="CD118" s="987"/>
      <c r="CE118" s="987"/>
      <c r="CF118" s="988"/>
      <c r="CG118" s="989"/>
      <c r="CH118" s="989"/>
      <c r="CI118" s="989"/>
      <c r="CJ118" s="990"/>
      <c r="CK118" s="946"/>
      <c r="CL118" s="947"/>
      <c r="CM118" s="917" t="s">
        <v>435</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c r="A119" s="975" t="s">
        <v>410</v>
      </c>
      <c r="B119" s="945"/>
      <c r="C119" s="924" t="s">
        <v>411</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436</v>
      </c>
      <c r="AV119" s="979"/>
      <c r="AW119" s="979"/>
      <c r="AX119" s="979"/>
      <c r="AY119" s="980"/>
      <c r="AZ119" s="941" t="s">
        <v>437</v>
      </c>
      <c r="BA119" s="888"/>
      <c r="BB119" s="888"/>
      <c r="BC119" s="888"/>
      <c r="BD119" s="888"/>
      <c r="BE119" s="888"/>
      <c r="BF119" s="888"/>
      <c r="BG119" s="888"/>
      <c r="BH119" s="888"/>
      <c r="BI119" s="888"/>
      <c r="BJ119" s="888"/>
      <c r="BK119" s="888"/>
      <c r="BL119" s="888"/>
      <c r="BM119" s="888"/>
      <c r="BN119" s="888"/>
      <c r="BO119" s="888"/>
      <c r="BP119" s="889"/>
      <c r="BQ119" s="927">
        <v>1413607</v>
      </c>
      <c r="BR119" s="928"/>
      <c r="BS119" s="928"/>
      <c r="BT119" s="928"/>
      <c r="BU119" s="928"/>
      <c r="BV119" s="928">
        <v>1636252</v>
      </c>
      <c r="BW119" s="928"/>
      <c r="BX119" s="928"/>
      <c r="BY119" s="928"/>
      <c r="BZ119" s="928"/>
      <c r="CA119" s="928">
        <v>1697037</v>
      </c>
      <c r="CB119" s="928"/>
      <c r="CC119" s="928"/>
      <c r="CD119" s="928"/>
      <c r="CE119" s="928"/>
      <c r="CF119" s="942">
        <v>93.8</v>
      </c>
      <c r="CG119" s="943"/>
      <c r="CH119" s="943"/>
      <c r="CI119" s="943"/>
      <c r="CJ119" s="943"/>
      <c r="CK119" s="948"/>
      <c r="CL119" s="949"/>
      <c r="CM119" s="1005" t="s">
        <v>438</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t="s">
        <v>112</v>
      </c>
      <c r="DH119" s="999"/>
      <c r="DI119" s="999"/>
      <c r="DJ119" s="999"/>
      <c r="DK119" s="1000"/>
      <c r="DL119" s="1001" t="s">
        <v>112</v>
      </c>
      <c r="DM119" s="999"/>
      <c r="DN119" s="999"/>
      <c r="DO119" s="999"/>
      <c r="DP119" s="1000"/>
      <c r="DQ119" s="1001" t="s">
        <v>112</v>
      </c>
      <c r="DR119" s="999"/>
      <c r="DS119" s="999"/>
      <c r="DT119" s="999"/>
      <c r="DU119" s="1000"/>
      <c r="DV119" s="1002" t="s">
        <v>112</v>
      </c>
      <c r="DW119" s="1003"/>
      <c r="DX119" s="1003"/>
      <c r="DY119" s="1003"/>
      <c r="DZ119" s="1004"/>
    </row>
    <row r="120" spans="1:130" s="197" customFormat="1" ht="26.25" customHeight="1">
      <c r="A120" s="976"/>
      <c r="B120" s="947"/>
      <c r="C120" s="917" t="s">
        <v>414</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439</v>
      </c>
      <c r="BA120" s="951"/>
      <c r="BB120" s="951"/>
      <c r="BC120" s="951"/>
      <c r="BD120" s="951"/>
      <c r="BE120" s="951"/>
      <c r="BF120" s="951"/>
      <c r="BG120" s="951"/>
      <c r="BH120" s="951"/>
      <c r="BI120" s="951"/>
      <c r="BJ120" s="951"/>
      <c r="BK120" s="951"/>
      <c r="BL120" s="951"/>
      <c r="BM120" s="951"/>
      <c r="BN120" s="951"/>
      <c r="BO120" s="951"/>
      <c r="BP120" s="952"/>
      <c r="BQ120" s="920">
        <v>238996</v>
      </c>
      <c r="BR120" s="921"/>
      <c r="BS120" s="921"/>
      <c r="BT120" s="921"/>
      <c r="BU120" s="921"/>
      <c r="BV120" s="921">
        <v>264871</v>
      </c>
      <c r="BW120" s="921"/>
      <c r="BX120" s="921"/>
      <c r="BY120" s="921"/>
      <c r="BZ120" s="921"/>
      <c r="CA120" s="921">
        <v>212728</v>
      </c>
      <c r="CB120" s="921"/>
      <c r="CC120" s="921"/>
      <c r="CD120" s="921"/>
      <c r="CE120" s="921"/>
      <c r="CF120" s="915">
        <v>11.8</v>
      </c>
      <c r="CG120" s="916"/>
      <c r="CH120" s="916"/>
      <c r="CI120" s="916"/>
      <c r="CJ120" s="916"/>
      <c r="CK120" s="1014" t="s">
        <v>440</v>
      </c>
      <c r="CL120" s="1015"/>
      <c r="CM120" s="1015"/>
      <c r="CN120" s="1015"/>
      <c r="CO120" s="1016"/>
      <c r="CP120" s="1022" t="s">
        <v>384</v>
      </c>
      <c r="CQ120" s="1023"/>
      <c r="CR120" s="1023"/>
      <c r="CS120" s="1023"/>
      <c r="CT120" s="1023"/>
      <c r="CU120" s="1023"/>
      <c r="CV120" s="1023"/>
      <c r="CW120" s="1023"/>
      <c r="CX120" s="1023"/>
      <c r="CY120" s="1023"/>
      <c r="CZ120" s="1023"/>
      <c r="DA120" s="1023"/>
      <c r="DB120" s="1023"/>
      <c r="DC120" s="1023"/>
      <c r="DD120" s="1023"/>
      <c r="DE120" s="1023"/>
      <c r="DF120" s="1024"/>
      <c r="DG120" s="927">
        <v>1735976</v>
      </c>
      <c r="DH120" s="928"/>
      <c r="DI120" s="928"/>
      <c r="DJ120" s="928"/>
      <c r="DK120" s="928"/>
      <c r="DL120" s="928">
        <v>1590185</v>
      </c>
      <c r="DM120" s="928"/>
      <c r="DN120" s="928"/>
      <c r="DO120" s="928"/>
      <c r="DP120" s="928"/>
      <c r="DQ120" s="928">
        <v>1449446</v>
      </c>
      <c r="DR120" s="928"/>
      <c r="DS120" s="928"/>
      <c r="DT120" s="928"/>
      <c r="DU120" s="928"/>
      <c r="DV120" s="929">
        <v>80.099999999999994</v>
      </c>
      <c r="DW120" s="929"/>
      <c r="DX120" s="929"/>
      <c r="DY120" s="929"/>
      <c r="DZ120" s="930"/>
    </row>
    <row r="121" spans="1:130" s="197" customFormat="1" ht="26.25" customHeight="1">
      <c r="A121" s="976"/>
      <c r="B121" s="947"/>
      <c r="C121" s="1011" t="s">
        <v>441</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442</v>
      </c>
      <c r="BA121" s="972"/>
      <c r="BB121" s="972"/>
      <c r="BC121" s="972"/>
      <c r="BD121" s="972"/>
      <c r="BE121" s="972"/>
      <c r="BF121" s="972"/>
      <c r="BG121" s="972"/>
      <c r="BH121" s="972"/>
      <c r="BI121" s="972"/>
      <c r="BJ121" s="972"/>
      <c r="BK121" s="972"/>
      <c r="BL121" s="972"/>
      <c r="BM121" s="972"/>
      <c r="BN121" s="972"/>
      <c r="BO121" s="972"/>
      <c r="BP121" s="973"/>
      <c r="BQ121" s="986">
        <v>2944301</v>
      </c>
      <c r="BR121" s="987"/>
      <c r="BS121" s="987"/>
      <c r="BT121" s="987"/>
      <c r="BU121" s="987"/>
      <c r="BV121" s="987">
        <v>2864989</v>
      </c>
      <c r="BW121" s="987"/>
      <c r="BX121" s="987"/>
      <c r="BY121" s="987"/>
      <c r="BZ121" s="987"/>
      <c r="CA121" s="987">
        <v>2781333</v>
      </c>
      <c r="CB121" s="987"/>
      <c r="CC121" s="987"/>
      <c r="CD121" s="987"/>
      <c r="CE121" s="987"/>
      <c r="CF121" s="1025">
        <v>153.69999999999999</v>
      </c>
      <c r="CG121" s="1026"/>
      <c r="CH121" s="1026"/>
      <c r="CI121" s="1026"/>
      <c r="CJ121" s="1026"/>
      <c r="CK121" s="1017"/>
      <c r="CL121" s="1018"/>
      <c r="CM121" s="1018"/>
      <c r="CN121" s="1018"/>
      <c r="CO121" s="1019"/>
      <c r="CP121" s="1008" t="s">
        <v>382</v>
      </c>
      <c r="CQ121" s="1009"/>
      <c r="CR121" s="1009"/>
      <c r="CS121" s="1009"/>
      <c r="CT121" s="1009"/>
      <c r="CU121" s="1009"/>
      <c r="CV121" s="1009"/>
      <c r="CW121" s="1009"/>
      <c r="CX121" s="1009"/>
      <c r="CY121" s="1009"/>
      <c r="CZ121" s="1009"/>
      <c r="DA121" s="1009"/>
      <c r="DB121" s="1009"/>
      <c r="DC121" s="1009"/>
      <c r="DD121" s="1009"/>
      <c r="DE121" s="1009"/>
      <c r="DF121" s="1010"/>
      <c r="DG121" s="920">
        <v>564379</v>
      </c>
      <c r="DH121" s="921"/>
      <c r="DI121" s="921"/>
      <c r="DJ121" s="921"/>
      <c r="DK121" s="921"/>
      <c r="DL121" s="921">
        <v>507871</v>
      </c>
      <c r="DM121" s="921"/>
      <c r="DN121" s="921"/>
      <c r="DO121" s="921"/>
      <c r="DP121" s="921"/>
      <c r="DQ121" s="921">
        <v>467544</v>
      </c>
      <c r="DR121" s="921"/>
      <c r="DS121" s="921"/>
      <c r="DT121" s="921"/>
      <c r="DU121" s="921"/>
      <c r="DV121" s="922">
        <v>25.8</v>
      </c>
      <c r="DW121" s="922"/>
      <c r="DX121" s="922"/>
      <c r="DY121" s="922"/>
      <c r="DZ121" s="923"/>
    </row>
    <row r="122" spans="1:130" s="197" customFormat="1" ht="26.25" customHeight="1">
      <c r="A122" s="976"/>
      <c r="B122" s="947"/>
      <c r="C122" s="917" t="s">
        <v>424</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170</v>
      </c>
      <c r="BA122" s="228"/>
      <c r="BB122" s="228"/>
      <c r="BC122" s="228"/>
      <c r="BD122" s="228"/>
      <c r="BE122" s="228"/>
      <c r="BF122" s="228"/>
      <c r="BG122" s="228"/>
      <c r="BH122" s="228"/>
      <c r="BI122" s="228"/>
      <c r="BJ122" s="228"/>
      <c r="BK122" s="228"/>
      <c r="BL122" s="228"/>
      <c r="BM122" s="228"/>
      <c r="BN122" s="228"/>
      <c r="BO122" s="994" t="s">
        <v>443</v>
      </c>
      <c r="BP122" s="995"/>
      <c r="BQ122" s="1035">
        <v>4596904</v>
      </c>
      <c r="BR122" s="1036"/>
      <c r="BS122" s="1036"/>
      <c r="BT122" s="1036"/>
      <c r="BU122" s="1036"/>
      <c r="BV122" s="1036">
        <v>4766112</v>
      </c>
      <c r="BW122" s="1036"/>
      <c r="BX122" s="1036"/>
      <c r="BY122" s="1036"/>
      <c r="BZ122" s="1036"/>
      <c r="CA122" s="1036">
        <v>4691098</v>
      </c>
      <c r="CB122" s="1036"/>
      <c r="CC122" s="1036"/>
      <c r="CD122" s="1036"/>
      <c r="CE122" s="1036"/>
      <c r="CF122" s="988"/>
      <c r="CG122" s="989"/>
      <c r="CH122" s="989"/>
      <c r="CI122" s="989"/>
      <c r="CJ122" s="990"/>
      <c r="CK122" s="1017"/>
      <c r="CL122" s="1018"/>
      <c r="CM122" s="1018"/>
      <c r="CN122" s="1018"/>
      <c r="CO122" s="1019"/>
      <c r="CP122" s="1008"/>
      <c r="CQ122" s="1009"/>
      <c r="CR122" s="1009"/>
      <c r="CS122" s="1009"/>
      <c r="CT122" s="1009"/>
      <c r="CU122" s="1009"/>
      <c r="CV122" s="1009"/>
      <c r="CW122" s="1009"/>
      <c r="CX122" s="1009"/>
      <c r="CY122" s="1009"/>
      <c r="CZ122" s="1009"/>
      <c r="DA122" s="1009"/>
      <c r="DB122" s="1009"/>
      <c r="DC122" s="1009"/>
      <c r="DD122" s="1009"/>
      <c r="DE122" s="1009"/>
      <c r="DF122" s="1010"/>
      <c r="DG122" s="920"/>
      <c r="DH122" s="921"/>
      <c r="DI122" s="921"/>
      <c r="DJ122" s="921"/>
      <c r="DK122" s="921"/>
      <c r="DL122" s="921"/>
      <c r="DM122" s="921"/>
      <c r="DN122" s="921"/>
      <c r="DO122" s="921"/>
      <c r="DP122" s="921"/>
      <c r="DQ122" s="921"/>
      <c r="DR122" s="921"/>
      <c r="DS122" s="921"/>
      <c r="DT122" s="921"/>
      <c r="DU122" s="921"/>
      <c r="DV122" s="922"/>
      <c r="DW122" s="922"/>
      <c r="DX122" s="922"/>
      <c r="DY122" s="922"/>
      <c r="DZ122" s="923"/>
    </row>
    <row r="123" spans="1:130" s="197" customFormat="1" ht="26.25" customHeight="1" thickBot="1">
      <c r="A123" s="976"/>
      <c r="B123" s="947"/>
      <c r="C123" s="917" t="s">
        <v>430</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112</v>
      </c>
      <c r="AB123" s="960"/>
      <c r="AC123" s="960"/>
      <c r="AD123" s="960"/>
      <c r="AE123" s="961"/>
      <c r="AF123" s="962" t="s">
        <v>112</v>
      </c>
      <c r="AG123" s="960"/>
      <c r="AH123" s="960"/>
      <c r="AI123" s="960"/>
      <c r="AJ123" s="961"/>
      <c r="AK123" s="962" t="s">
        <v>112</v>
      </c>
      <c r="AL123" s="960"/>
      <c r="AM123" s="960"/>
      <c r="AN123" s="960"/>
      <c r="AO123" s="961"/>
      <c r="AP123" s="963" t="s">
        <v>112</v>
      </c>
      <c r="AQ123" s="964"/>
      <c r="AR123" s="964"/>
      <c r="AS123" s="964"/>
      <c r="AT123" s="965"/>
      <c r="AU123" s="1032" t="s">
        <v>444</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88.1</v>
      </c>
      <c r="BR123" s="1028"/>
      <c r="BS123" s="1028"/>
      <c r="BT123" s="1028"/>
      <c r="BU123" s="1028"/>
      <c r="BV123" s="1028">
        <v>49.6</v>
      </c>
      <c r="BW123" s="1028"/>
      <c r="BX123" s="1028"/>
      <c r="BY123" s="1028"/>
      <c r="BZ123" s="1028"/>
      <c r="CA123" s="1028">
        <v>42.2</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c r="A124" s="976"/>
      <c r="B124" s="947"/>
      <c r="C124" s="917" t="s">
        <v>433</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445</v>
      </c>
      <c r="CQ124" s="1009"/>
      <c r="CR124" s="1009"/>
      <c r="CS124" s="1009"/>
      <c r="CT124" s="1009"/>
      <c r="CU124" s="1009"/>
      <c r="CV124" s="1009"/>
      <c r="CW124" s="1009"/>
      <c r="CX124" s="1009"/>
      <c r="CY124" s="1009"/>
      <c r="CZ124" s="1009"/>
      <c r="DA124" s="1009"/>
      <c r="DB124" s="1009"/>
      <c r="DC124" s="1009"/>
      <c r="DD124" s="1009"/>
      <c r="DE124" s="1009"/>
      <c r="DF124" s="1010"/>
      <c r="DG124" s="998" t="s">
        <v>112</v>
      </c>
      <c r="DH124" s="999"/>
      <c r="DI124" s="999"/>
      <c r="DJ124" s="999"/>
      <c r="DK124" s="1000"/>
      <c r="DL124" s="1001" t="s">
        <v>112</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c r="A125" s="976"/>
      <c r="B125" s="947"/>
      <c r="C125" s="917" t="s">
        <v>435</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446</v>
      </c>
      <c r="CL125" s="1015"/>
      <c r="CM125" s="1015"/>
      <c r="CN125" s="1015"/>
      <c r="CO125" s="1016"/>
      <c r="CP125" s="941" t="s">
        <v>447</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c r="A126" s="976"/>
      <c r="B126" s="947"/>
      <c r="C126" s="917" t="s">
        <v>438</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t="s">
        <v>112</v>
      </c>
      <c r="AB126" s="960"/>
      <c r="AC126" s="960"/>
      <c r="AD126" s="960"/>
      <c r="AE126" s="961"/>
      <c r="AF126" s="962" t="s">
        <v>112</v>
      </c>
      <c r="AG126" s="960"/>
      <c r="AH126" s="960"/>
      <c r="AI126" s="960"/>
      <c r="AJ126" s="961"/>
      <c r="AK126" s="962" t="s">
        <v>112</v>
      </c>
      <c r="AL126" s="960"/>
      <c r="AM126" s="960"/>
      <c r="AN126" s="960"/>
      <c r="AO126" s="961"/>
      <c r="AP126" s="963" t="s">
        <v>112</v>
      </c>
      <c r="AQ126" s="964"/>
      <c r="AR126" s="964"/>
      <c r="AS126" s="964"/>
      <c r="AT126" s="965"/>
      <c r="AU126" s="233"/>
      <c r="AV126" s="233"/>
      <c r="AW126" s="233"/>
      <c r="AX126" s="1037" t="s">
        <v>448</v>
      </c>
      <c r="AY126" s="1038"/>
      <c r="AZ126" s="1038"/>
      <c r="BA126" s="1038"/>
      <c r="BB126" s="1038"/>
      <c r="BC126" s="1038"/>
      <c r="BD126" s="1038"/>
      <c r="BE126" s="1039"/>
      <c r="BF126" s="1053" t="s">
        <v>449</v>
      </c>
      <c r="BG126" s="1038"/>
      <c r="BH126" s="1038"/>
      <c r="BI126" s="1038"/>
      <c r="BJ126" s="1038"/>
      <c r="BK126" s="1038"/>
      <c r="BL126" s="1039"/>
      <c r="BM126" s="1053" t="s">
        <v>450</v>
      </c>
      <c r="BN126" s="1038"/>
      <c r="BO126" s="1038"/>
      <c r="BP126" s="1038"/>
      <c r="BQ126" s="1038"/>
      <c r="BR126" s="1038"/>
      <c r="BS126" s="1039"/>
      <c r="BT126" s="1053" t="s">
        <v>451</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452</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c r="A127" s="977"/>
      <c r="B127" s="949"/>
      <c r="C127" s="1005" t="s">
        <v>453</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112</v>
      </c>
      <c r="AB127" s="960"/>
      <c r="AC127" s="960"/>
      <c r="AD127" s="960"/>
      <c r="AE127" s="961"/>
      <c r="AF127" s="962" t="s">
        <v>112</v>
      </c>
      <c r="AG127" s="960"/>
      <c r="AH127" s="960"/>
      <c r="AI127" s="960"/>
      <c r="AJ127" s="961"/>
      <c r="AK127" s="962" t="s">
        <v>112</v>
      </c>
      <c r="AL127" s="960"/>
      <c r="AM127" s="960"/>
      <c r="AN127" s="960"/>
      <c r="AO127" s="961"/>
      <c r="AP127" s="963" t="s">
        <v>112</v>
      </c>
      <c r="AQ127" s="964"/>
      <c r="AR127" s="964"/>
      <c r="AS127" s="964"/>
      <c r="AT127" s="965"/>
      <c r="AU127" s="233"/>
      <c r="AV127" s="233"/>
      <c r="AW127" s="233"/>
      <c r="AX127" s="887" t="s">
        <v>454</v>
      </c>
      <c r="AY127" s="888"/>
      <c r="AZ127" s="888"/>
      <c r="BA127" s="888"/>
      <c r="BB127" s="888"/>
      <c r="BC127" s="888"/>
      <c r="BD127" s="888"/>
      <c r="BE127" s="889"/>
      <c r="BF127" s="1042" t="s">
        <v>112</v>
      </c>
      <c r="BG127" s="1043"/>
      <c r="BH127" s="1043"/>
      <c r="BI127" s="1043"/>
      <c r="BJ127" s="1043"/>
      <c r="BK127" s="1043"/>
      <c r="BL127" s="1052"/>
      <c r="BM127" s="1042">
        <v>15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455</v>
      </c>
      <c r="CQ127" s="1046"/>
      <c r="CR127" s="1046"/>
      <c r="CS127" s="1046"/>
      <c r="CT127" s="1046"/>
      <c r="CU127" s="1046"/>
      <c r="CV127" s="1046"/>
      <c r="CW127" s="1046"/>
      <c r="CX127" s="1046"/>
      <c r="CY127" s="1046"/>
      <c r="CZ127" s="1046"/>
      <c r="DA127" s="1046"/>
      <c r="DB127" s="1046"/>
      <c r="DC127" s="1046"/>
      <c r="DD127" s="1046"/>
      <c r="DE127" s="1046"/>
      <c r="DF127" s="1047"/>
      <c r="DG127" s="1048">
        <v>64</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c r="A128" s="1072" t="s">
        <v>456</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457</v>
      </c>
      <c r="X128" s="1074"/>
      <c r="Y128" s="1074"/>
      <c r="Z128" s="1075"/>
      <c r="AA128" s="1090">
        <v>12273</v>
      </c>
      <c r="AB128" s="1091"/>
      <c r="AC128" s="1091"/>
      <c r="AD128" s="1091"/>
      <c r="AE128" s="1092"/>
      <c r="AF128" s="1093">
        <v>15687</v>
      </c>
      <c r="AG128" s="1091"/>
      <c r="AH128" s="1091"/>
      <c r="AI128" s="1091"/>
      <c r="AJ128" s="1092"/>
      <c r="AK128" s="1093">
        <v>11296</v>
      </c>
      <c r="AL128" s="1091"/>
      <c r="AM128" s="1091"/>
      <c r="AN128" s="1091"/>
      <c r="AO128" s="1092"/>
      <c r="AP128" s="1094"/>
      <c r="AQ128" s="1095"/>
      <c r="AR128" s="1095"/>
      <c r="AS128" s="1095"/>
      <c r="AT128" s="1096"/>
      <c r="AU128" s="235"/>
      <c r="AV128" s="235"/>
      <c r="AW128" s="235"/>
      <c r="AX128" s="1055" t="s">
        <v>458</v>
      </c>
      <c r="AY128" s="951"/>
      <c r="AZ128" s="951"/>
      <c r="BA128" s="951"/>
      <c r="BB128" s="951"/>
      <c r="BC128" s="951"/>
      <c r="BD128" s="951"/>
      <c r="BE128" s="952"/>
      <c r="BF128" s="1067" t="s">
        <v>112</v>
      </c>
      <c r="BG128" s="1068"/>
      <c r="BH128" s="1068"/>
      <c r="BI128" s="1068"/>
      <c r="BJ128" s="1068"/>
      <c r="BK128" s="1068"/>
      <c r="BL128" s="1069"/>
      <c r="BM128" s="1067">
        <v>20</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459</v>
      </c>
      <c r="X129" s="1062"/>
      <c r="Y129" s="1062"/>
      <c r="Z129" s="1063"/>
      <c r="AA129" s="959">
        <v>2342809</v>
      </c>
      <c r="AB129" s="960"/>
      <c r="AC129" s="960"/>
      <c r="AD129" s="960"/>
      <c r="AE129" s="961"/>
      <c r="AF129" s="962">
        <v>2279908</v>
      </c>
      <c r="AG129" s="960"/>
      <c r="AH129" s="960"/>
      <c r="AI129" s="960"/>
      <c r="AJ129" s="961"/>
      <c r="AK129" s="962">
        <v>2201720</v>
      </c>
      <c r="AL129" s="960"/>
      <c r="AM129" s="960"/>
      <c r="AN129" s="960"/>
      <c r="AO129" s="961"/>
      <c r="AP129" s="1064"/>
      <c r="AQ129" s="1065"/>
      <c r="AR129" s="1065"/>
      <c r="AS129" s="1065"/>
      <c r="AT129" s="1066"/>
      <c r="AU129" s="235"/>
      <c r="AV129" s="235"/>
      <c r="AW129" s="235"/>
      <c r="AX129" s="1055" t="s">
        <v>460</v>
      </c>
      <c r="AY129" s="951"/>
      <c r="AZ129" s="951"/>
      <c r="BA129" s="951"/>
      <c r="BB129" s="951"/>
      <c r="BC129" s="951"/>
      <c r="BD129" s="951"/>
      <c r="BE129" s="952"/>
      <c r="BF129" s="1056">
        <v>10.3</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461</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462</v>
      </c>
      <c r="X130" s="1062"/>
      <c r="Y130" s="1062"/>
      <c r="Z130" s="1063"/>
      <c r="AA130" s="959">
        <v>445268</v>
      </c>
      <c r="AB130" s="960"/>
      <c r="AC130" s="960"/>
      <c r="AD130" s="960"/>
      <c r="AE130" s="961"/>
      <c r="AF130" s="962">
        <v>409118</v>
      </c>
      <c r="AG130" s="960"/>
      <c r="AH130" s="960"/>
      <c r="AI130" s="960"/>
      <c r="AJ130" s="961"/>
      <c r="AK130" s="962">
        <v>392541</v>
      </c>
      <c r="AL130" s="960"/>
      <c r="AM130" s="960"/>
      <c r="AN130" s="960"/>
      <c r="AO130" s="961"/>
      <c r="AP130" s="1064"/>
      <c r="AQ130" s="1065"/>
      <c r="AR130" s="1065"/>
      <c r="AS130" s="1065"/>
      <c r="AT130" s="1066"/>
      <c r="AU130" s="235"/>
      <c r="AV130" s="235"/>
      <c r="AW130" s="235"/>
      <c r="AX130" s="1114" t="s">
        <v>463</v>
      </c>
      <c r="AY130" s="1046"/>
      <c r="AZ130" s="1046"/>
      <c r="BA130" s="1046"/>
      <c r="BB130" s="1046"/>
      <c r="BC130" s="1046"/>
      <c r="BD130" s="1046"/>
      <c r="BE130" s="1047"/>
      <c r="BF130" s="1076">
        <v>42.2</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464</v>
      </c>
      <c r="X131" s="1085"/>
      <c r="Y131" s="1085"/>
      <c r="Z131" s="1086"/>
      <c r="AA131" s="998">
        <v>1897541</v>
      </c>
      <c r="AB131" s="999"/>
      <c r="AC131" s="999"/>
      <c r="AD131" s="999"/>
      <c r="AE131" s="1000"/>
      <c r="AF131" s="1001">
        <v>1870790</v>
      </c>
      <c r="AG131" s="999"/>
      <c r="AH131" s="999"/>
      <c r="AI131" s="999"/>
      <c r="AJ131" s="1000"/>
      <c r="AK131" s="1001">
        <v>1809179</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465</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466</v>
      </c>
      <c r="W132" s="1102"/>
      <c r="X132" s="1102"/>
      <c r="Y132" s="1102"/>
      <c r="Z132" s="1103"/>
      <c r="AA132" s="1104">
        <v>10.89293986</v>
      </c>
      <c r="AB132" s="1105"/>
      <c r="AC132" s="1105"/>
      <c r="AD132" s="1105"/>
      <c r="AE132" s="1106"/>
      <c r="AF132" s="1107">
        <v>9.9623688389999998</v>
      </c>
      <c r="AG132" s="1105"/>
      <c r="AH132" s="1105"/>
      <c r="AI132" s="1105"/>
      <c r="AJ132" s="1106"/>
      <c r="AK132" s="1107">
        <v>10.082805520000001</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467</v>
      </c>
      <c r="W133" s="1109"/>
      <c r="X133" s="1109"/>
      <c r="Y133" s="1109"/>
      <c r="Z133" s="1110"/>
      <c r="AA133" s="1111">
        <v>11.3</v>
      </c>
      <c r="AB133" s="1112"/>
      <c r="AC133" s="1112"/>
      <c r="AD133" s="1112"/>
      <c r="AE133" s="1113"/>
      <c r="AF133" s="1111">
        <v>10.8</v>
      </c>
      <c r="AG133" s="1112"/>
      <c r="AH133" s="1112"/>
      <c r="AI133" s="1112"/>
      <c r="AJ133" s="1113"/>
      <c r="AK133" s="1111">
        <v>10.3</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8" t="s">
        <v>470</v>
      </c>
      <c r="L7" s="254"/>
      <c r="M7" s="255" t="s">
        <v>471</v>
      </c>
      <c r="N7" s="256"/>
    </row>
    <row r="8" spans="1:16">
      <c r="A8" s="248"/>
      <c r="B8" s="244"/>
      <c r="C8" s="244"/>
      <c r="D8" s="244"/>
      <c r="E8" s="244"/>
      <c r="F8" s="244"/>
      <c r="G8" s="257"/>
      <c r="H8" s="258"/>
      <c r="I8" s="258"/>
      <c r="J8" s="259"/>
      <c r="K8" s="1119"/>
      <c r="L8" s="260" t="s">
        <v>472</v>
      </c>
      <c r="M8" s="261" t="s">
        <v>473</v>
      </c>
      <c r="N8" s="262" t="s">
        <v>474</v>
      </c>
    </row>
    <row r="9" spans="1:16">
      <c r="A9" s="248"/>
      <c r="B9" s="244"/>
      <c r="C9" s="244"/>
      <c r="D9" s="244"/>
      <c r="E9" s="244"/>
      <c r="F9" s="244"/>
      <c r="G9" s="1120" t="s">
        <v>475</v>
      </c>
      <c r="H9" s="1121"/>
      <c r="I9" s="1121"/>
      <c r="J9" s="1122"/>
      <c r="K9" s="263">
        <v>532639</v>
      </c>
      <c r="L9" s="264">
        <v>110552</v>
      </c>
      <c r="M9" s="265">
        <v>189429</v>
      </c>
      <c r="N9" s="266">
        <v>-41.6</v>
      </c>
    </row>
    <row r="10" spans="1:16">
      <c r="A10" s="248"/>
      <c r="B10" s="244"/>
      <c r="C10" s="244"/>
      <c r="D10" s="244"/>
      <c r="E10" s="244"/>
      <c r="F10" s="244"/>
      <c r="G10" s="1120" t="s">
        <v>476</v>
      </c>
      <c r="H10" s="1121"/>
      <c r="I10" s="1121"/>
      <c r="J10" s="1122"/>
      <c r="K10" s="267">
        <v>263</v>
      </c>
      <c r="L10" s="268">
        <v>55</v>
      </c>
      <c r="M10" s="269">
        <v>18027</v>
      </c>
      <c r="N10" s="270">
        <v>-99.7</v>
      </c>
    </row>
    <row r="11" spans="1:16" ht="13.5" customHeight="1">
      <c r="A11" s="248"/>
      <c r="B11" s="244"/>
      <c r="C11" s="244"/>
      <c r="D11" s="244"/>
      <c r="E11" s="244"/>
      <c r="F11" s="244"/>
      <c r="G11" s="1120" t="s">
        <v>477</v>
      </c>
      <c r="H11" s="1121"/>
      <c r="I11" s="1121"/>
      <c r="J11" s="1122"/>
      <c r="K11" s="267">
        <v>96178</v>
      </c>
      <c r="L11" s="268">
        <v>19962</v>
      </c>
      <c r="M11" s="269">
        <v>27251</v>
      </c>
      <c r="N11" s="270">
        <v>-26.7</v>
      </c>
    </row>
    <row r="12" spans="1:16" ht="13.5" customHeight="1">
      <c r="A12" s="248"/>
      <c r="B12" s="244"/>
      <c r="C12" s="244"/>
      <c r="D12" s="244"/>
      <c r="E12" s="244"/>
      <c r="F12" s="244"/>
      <c r="G12" s="1120" t="s">
        <v>478</v>
      </c>
      <c r="H12" s="1121"/>
      <c r="I12" s="1121"/>
      <c r="J12" s="1122"/>
      <c r="K12" s="267" t="s">
        <v>479</v>
      </c>
      <c r="L12" s="268" t="s">
        <v>479</v>
      </c>
      <c r="M12" s="269">
        <v>4133</v>
      </c>
      <c r="N12" s="270" t="s">
        <v>479</v>
      </c>
    </row>
    <row r="13" spans="1:16" ht="13.5" customHeight="1">
      <c r="A13" s="248"/>
      <c r="B13" s="244"/>
      <c r="C13" s="244"/>
      <c r="D13" s="244"/>
      <c r="E13" s="244"/>
      <c r="F13" s="244"/>
      <c r="G13" s="1120" t="s">
        <v>480</v>
      </c>
      <c r="H13" s="1121"/>
      <c r="I13" s="1121"/>
      <c r="J13" s="1122"/>
      <c r="K13" s="267" t="s">
        <v>479</v>
      </c>
      <c r="L13" s="268" t="s">
        <v>479</v>
      </c>
      <c r="M13" s="269" t="s">
        <v>479</v>
      </c>
      <c r="N13" s="270" t="s">
        <v>479</v>
      </c>
    </row>
    <row r="14" spans="1:16" ht="13.5" customHeight="1">
      <c r="A14" s="248"/>
      <c r="B14" s="244"/>
      <c r="C14" s="244"/>
      <c r="D14" s="244"/>
      <c r="E14" s="244"/>
      <c r="F14" s="244"/>
      <c r="G14" s="1120" t="s">
        <v>481</v>
      </c>
      <c r="H14" s="1121"/>
      <c r="I14" s="1121"/>
      <c r="J14" s="1122"/>
      <c r="K14" s="267">
        <v>38669</v>
      </c>
      <c r="L14" s="268">
        <v>8026</v>
      </c>
      <c r="M14" s="269">
        <v>9019</v>
      </c>
      <c r="N14" s="270">
        <v>-11</v>
      </c>
    </row>
    <row r="15" spans="1:16" ht="13.5" customHeight="1">
      <c r="A15" s="248"/>
      <c r="B15" s="244"/>
      <c r="C15" s="244"/>
      <c r="D15" s="244"/>
      <c r="E15" s="244"/>
      <c r="F15" s="244"/>
      <c r="G15" s="1120" t="s">
        <v>482</v>
      </c>
      <c r="H15" s="1121"/>
      <c r="I15" s="1121"/>
      <c r="J15" s="1122"/>
      <c r="K15" s="267">
        <v>17791</v>
      </c>
      <c r="L15" s="268">
        <v>3693</v>
      </c>
      <c r="M15" s="269">
        <v>5105</v>
      </c>
      <c r="N15" s="270">
        <v>-27.7</v>
      </c>
    </row>
    <row r="16" spans="1:16">
      <c r="A16" s="248"/>
      <c r="B16" s="244"/>
      <c r="C16" s="244"/>
      <c r="D16" s="244"/>
      <c r="E16" s="244"/>
      <c r="F16" s="244"/>
      <c r="G16" s="1123" t="s">
        <v>483</v>
      </c>
      <c r="H16" s="1124"/>
      <c r="I16" s="1124"/>
      <c r="J16" s="1125"/>
      <c r="K16" s="268">
        <v>-50684</v>
      </c>
      <c r="L16" s="268">
        <v>-10520</v>
      </c>
      <c r="M16" s="269">
        <v>-20971</v>
      </c>
      <c r="N16" s="270">
        <v>-49.8</v>
      </c>
    </row>
    <row r="17" spans="1:16">
      <c r="A17" s="248"/>
      <c r="B17" s="244"/>
      <c r="C17" s="244"/>
      <c r="D17" s="244"/>
      <c r="E17" s="244"/>
      <c r="F17" s="244"/>
      <c r="G17" s="1123" t="s">
        <v>170</v>
      </c>
      <c r="H17" s="1124"/>
      <c r="I17" s="1124"/>
      <c r="J17" s="1125"/>
      <c r="K17" s="268">
        <v>634856</v>
      </c>
      <c r="L17" s="268">
        <v>131768</v>
      </c>
      <c r="M17" s="269">
        <v>231994</v>
      </c>
      <c r="N17" s="270">
        <v>-43.2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5" t="s">
        <v>488</v>
      </c>
      <c r="H21" s="1116"/>
      <c r="I21" s="1116"/>
      <c r="J21" s="1117"/>
      <c r="K21" s="280">
        <v>12.04</v>
      </c>
      <c r="L21" s="281">
        <v>21.1</v>
      </c>
      <c r="M21" s="282">
        <v>-9.06</v>
      </c>
      <c r="N21" s="249"/>
      <c r="O21" s="283"/>
      <c r="P21" s="279"/>
    </row>
    <row r="22" spans="1:16" s="284" customFormat="1">
      <c r="A22" s="279"/>
      <c r="B22" s="249"/>
      <c r="C22" s="249"/>
      <c r="D22" s="249"/>
      <c r="E22" s="249"/>
      <c r="F22" s="249"/>
      <c r="G22" s="1115" t="s">
        <v>489</v>
      </c>
      <c r="H22" s="1116"/>
      <c r="I22" s="1116"/>
      <c r="J22" s="1117"/>
      <c r="K22" s="285">
        <v>94.3</v>
      </c>
      <c r="L22" s="286">
        <v>95</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8" t="s">
        <v>470</v>
      </c>
      <c r="L30" s="254"/>
      <c r="M30" s="255" t="s">
        <v>471</v>
      </c>
      <c r="N30" s="256"/>
    </row>
    <row r="31" spans="1:16">
      <c r="A31" s="248"/>
      <c r="B31" s="244"/>
      <c r="C31" s="244"/>
      <c r="D31" s="244"/>
      <c r="E31" s="244"/>
      <c r="F31" s="244"/>
      <c r="G31" s="257"/>
      <c r="H31" s="258"/>
      <c r="I31" s="258"/>
      <c r="J31" s="259"/>
      <c r="K31" s="1119"/>
      <c r="L31" s="260" t="s">
        <v>472</v>
      </c>
      <c r="M31" s="261" t="s">
        <v>473</v>
      </c>
      <c r="N31" s="262" t="s">
        <v>474</v>
      </c>
    </row>
    <row r="32" spans="1:16" ht="27" customHeight="1">
      <c r="A32" s="248"/>
      <c r="B32" s="244"/>
      <c r="C32" s="244"/>
      <c r="D32" s="244"/>
      <c r="E32" s="244"/>
      <c r="F32" s="244"/>
      <c r="G32" s="1131" t="s">
        <v>492</v>
      </c>
      <c r="H32" s="1132"/>
      <c r="I32" s="1132"/>
      <c r="J32" s="1133"/>
      <c r="K32" s="294">
        <v>329481</v>
      </c>
      <c r="L32" s="294">
        <v>68385</v>
      </c>
      <c r="M32" s="295">
        <v>144190</v>
      </c>
      <c r="N32" s="296">
        <v>-52.6</v>
      </c>
    </row>
    <row r="33" spans="1:16" ht="13.5" customHeight="1">
      <c r="A33" s="248"/>
      <c r="B33" s="244"/>
      <c r="C33" s="244"/>
      <c r="D33" s="244"/>
      <c r="E33" s="244"/>
      <c r="F33" s="244"/>
      <c r="G33" s="1131" t="s">
        <v>493</v>
      </c>
      <c r="H33" s="1132"/>
      <c r="I33" s="1132"/>
      <c r="J33" s="1133"/>
      <c r="K33" s="294" t="s">
        <v>479</v>
      </c>
      <c r="L33" s="294" t="s">
        <v>479</v>
      </c>
      <c r="M33" s="295" t="s">
        <v>479</v>
      </c>
      <c r="N33" s="296" t="s">
        <v>479</v>
      </c>
    </row>
    <row r="34" spans="1:16" ht="27" customHeight="1">
      <c r="A34" s="248"/>
      <c r="B34" s="244"/>
      <c r="C34" s="244"/>
      <c r="D34" s="244"/>
      <c r="E34" s="244"/>
      <c r="F34" s="244"/>
      <c r="G34" s="1131" t="s">
        <v>494</v>
      </c>
      <c r="H34" s="1132"/>
      <c r="I34" s="1132"/>
      <c r="J34" s="1133"/>
      <c r="K34" s="294" t="s">
        <v>479</v>
      </c>
      <c r="L34" s="294" t="s">
        <v>479</v>
      </c>
      <c r="M34" s="295" t="s">
        <v>479</v>
      </c>
      <c r="N34" s="296" t="s">
        <v>479</v>
      </c>
    </row>
    <row r="35" spans="1:16" ht="27" customHeight="1">
      <c r="A35" s="248"/>
      <c r="B35" s="244"/>
      <c r="C35" s="244"/>
      <c r="D35" s="244"/>
      <c r="E35" s="244"/>
      <c r="F35" s="244"/>
      <c r="G35" s="1131" t="s">
        <v>495</v>
      </c>
      <c r="H35" s="1132"/>
      <c r="I35" s="1132"/>
      <c r="J35" s="1133"/>
      <c r="K35" s="294">
        <v>229118</v>
      </c>
      <c r="L35" s="294">
        <v>47555</v>
      </c>
      <c r="M35" s="295">
        <v>29858</v>
      </c>
      <c r="N35" s="296">
        <v>59.3</v>
      </c>
    </row>
    <row r="36" spans="1:16" ht="27" customHeight="1">
      <c r="A36" s="248"/>
      <c r="B36" s="244"/>
      <c r="C36" s="244"/>
      <c r="D36" s="244"/>
      <c r="E36" s="244"/>
      <c r="F36" s="244"/>
      <c r="G36" s="1131" t="s">
        <v>496</v>
      </c>
      <c r="H36" s="1132"/>
      <c r="I36" s="1132"/>
      <c r="J36" s="1133"/>
      <c r="K36" s="294">
        <v>27654</v>
      </c>
      <c r="L36" s="294">
        <v>5740</v>
      </c>
      <c r="M36" s="295">
        <v>6079</v>
      </c>
      <c r="N36" s="296">
        <v>-5.6</v>
      </c>
    </row>
    <row r="37" spans="1:16" ht="13.5" customHeight="1">
      <c r="A37" s="248"/>
      <c r="B37" s="244"/>
      <c r="C37" s="244"/>
      <c r="D37" s="244"/>
      <c r="E37" s="244"/>
      <c r="F37" s="244"/>
      <c r="G37" s="1131" t="s">
        <v>497</v>
      </c>
      <c r="H37" s="1132"/>
      <c r="I37" s="1132"/>
      <c r="J37" s="1133"/>
      <c r="K37" s="294" t="s">
        <v>479</v>
      </c>
      <c r="L37" s="294" t="s">
        <v>479</v>
      </c>
      <c r="M37" s="295">
        <v>2554</v>
      </c>
      <c r="N37" s="296" t="s">
        <v>479</v>
      </c>
    </row>
    <row r="38" spans="1:16" ht="27" customHeight="1">
      <c r="A38" s="248"/>
      <c r="B38" s="244"/>
      <c r="C38" s="244"/>
      <c r="D38" s="244"/>
      <c r="E38" s="244"/>
      <c r="F38" s="244"/>
      <c r="G38" s="1134" t="s">
        <v>498</v>
      </c>
      <c r="H38" s="1135"/>
      <c r="I38" s="1135"/>
      <c r="J38" s="1136"/>
      <c r="K38" s="297" t="s">
        <v>479</v>
      </c>
      <c r="L38" s="297" t="s">
        <v>479</v>
      </c>
      <c r="M38" s="298">
        <v>44</v>
      </c>
      <c r="N38" s="299" t="s">
        <v>479</v>
      </c>
      <c r="O38" s="293"/>
    </row>
    <row r="39" spans="1:16">
      <c r="A39" s="248"/>
      <c r="B39" s="244"/>
      <c r="C39" s="244"/>
      <c r="D39" s="244"/>
      <c r="E39" s="244"/>
      <c r="F39" s="244"/>
      <c r="G39" s="1134" t="s">
        <v>499</v>
      </c>
      <c r="H39" s="1135"/>
      <c r="I39" s="1135"/>
      <c r="J39" s="1136"/>
      <c r="K39" s="300">
        <v>-11296</v>
      </c>
      <c r="L39" s="300">
        <v>-2345</v>
      </c>
      <c r="M39" s="301">
        <v>-7957</v>
      </c>
      <c r="N39" s="302">
        <v>-70.5</v>
      </c>
      <c r="O39" s="293"/>
    </row>
    <row r="40" spans="1:16" ht="27" customHeight="1">
      <c r="A40" s="248"/>
      <c r="B40" s="244"/>
      <c r="C40" s="244"/>
      <c r="D40" s="244"/>
      <c r="E40" s="244"/>
      <c r="F40" s="244"/>
      <c r="G40" s="1131" t="s">
        <v>500</v>
      </c>
      <c r="H40" s="1132"/>
      <c r="I40" s="1132"/>
      <c r="J40" s="1133"/>
      <c r="K40" s="300">
        <v>-392541</v>
      </c>
      <c r="L40" s="300">
        <v>-81474</v>
      </c>
      <c r="M40" s="301">
        <v>-129245</v>
      </c>
      <c r="N40" s="302">
        <v>-37</v>
      </c>
      <c r="O40" s="293"/>
    </row>
    <row r="41" spans="1:16">
      <c r="A41" s="248"/>
      <c r="B41" s="244"/>
      <c r="C41" s="244"/>
      <c r="D41" s="244"/>
      <c r="E41" s="244"/>
      <c r="F41" s="244"/>
      <c r="G41" s="1137" t="s">
        <v>281</v>
      </c>
      <c r="H41" s="1138"/>
      <c r="I41" s="1138"/>
      <c r="J41" s="1139"/>
      <c r="K41" s="294">
        <v>182416</v>
      </c>
      <c r="L41" s="300">
        <v>37861</v>
      </c>
      <c r="M41" s="301">
        <v>45523</v>
      </c>
      <c r="N41" s="302">
        <v>-16.8</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6" t="s">
        <v>470</v>
      </c>
      <c r="J49" s="1128" t="s">
        <v>504</v>
      </c>
      <c r="K49" s="1129"/>
      <c r="L49" s="1129"/>
      <c r="M49" s="1129"/>
      <c r="N49" s="1130"/>
    </row>
    <row r="50" spans="1:14">
      <c r="A50" s="248"/>
      <c r="B50" s="244"/>
      <c r="C50" s="244"/>
      <c r="D50" s="244"/>
      <c r="E50" s="244"/>
      <c r="F50" s="244"/>
      <c r="G50" s="312"/>
      <c r="H50" s="313"/>
      <c r="I50" s="1127"/>
      <c r="J50" s="314" t="s">
        <v>505</v>
      </c>
      <c r="K50" s="315" t="s">
        <v>506</v>
      </c>
      <c r="L50" s="316" t="s">
        <v>507</v>
      </c>
      <c r="M50" s="317" t="s">
        <v>508</v>
      </c>
      <c r="N50" s="318" t="s">
        <v>509</v>
      </c>
    </row>
    <row r="51" spans="1:14">
      <c r="A51" s="248"/>
      <c r="B51" s="244"/>
      <c r="C51" s="244"/>
      <c r="D51" s="244"/>
      <c r="E51" s="244"/>
      <c r="F51" s="244"/>
      <c r="G51" s="310" t="s">
        <v>510</v>
      </c>
      <c r="H51" s="311"/>
      <c r="I51" s="319">
        <v>972219</v>
      </c>
      <c r="J51" s="320">
        <v>189961</v>
      </c>
      <c r="K51" s="321">
        <v>302.39999999999998</v>
      </c>
      <c r="L51" s="322">
        <v>192544</v>
      </c>
      <c r="M51" s="323">
        <v>10.4</v>
      </c>
      <c r="N51" s="324">
        <v>292</v>
      </c>
    </row>
    <row r="52" spans="1:14">
      <c r="A52" s="248"/>
      <c r="B52" s="244"/>
      <c r="C52" s="244"/>
      <c r="D52" s="244"/>
      <c r="E52" s="244"/>
      <c r="F52" s="244"/>
      <c r="G52" s="325"/>
      <c r="H52" s="326" t="s">
        <v>511</v>
      </c>
      <c r="I52" s="327">
        <v>252727</v>
      </c>
      <c r="J52" s="328">
        <v>49380</v>
      </c>
      <c r="K52" s="329">
        <v>186.8</v>
      </c>
      <c r="L52" s="330">
        <v>82235</v>
      </c>
      <c r="M52" s="331">
        <v>-8.1</v>
      </c>
      <c r="N52" s="332">
        <v>194.9</v>
      </c>
    </row>
    <row r="53" spans="1:14">
      <c r="A53" s="248"/>
      <c r="B53" s="244"/>
      <c r="C53" s="244"/>
      <c r="D53" s="244"/>
      <c r="E53" s="244"/>
      <c r="F53" s="244"/>
      <c r="G53" s="310" t="s">
        <v>512</v>
      </c>
      <c r="H53" s="311"/>
      <c r="I53" s="319">
        <v>263450</v>
      </c>
      <c r="J53" s="320">
        <v>52397</v>
      </c>
      <c r="K53" s="321">
        <v>-72.400000000000006</v>
      </c>
      <c r="L53" s="322">
        <v>216155</v>
      </c>
      <c r="M53" s="323">
        <v>12.3</v>
      </c>
      <c r="N53" s="324">
        <v>-84.7</v>
      </c>
    </row>
    <row r="54" spans="1:14">
      <c r="A54" s="248"/>
      <c r="B54" s="244"/>
      <c r="C54" s="244"/>
      <c r="D54" s="244"/>
      <c r="E54" s="244"/>
      <c r="F54" s="244"/>
      <c r="G54" s="325"/>
      <c r="H54" s="326" t="s">
        <v>511</v>
      </c>
      <c r="I54" s="327">
        <v>134622</v>
      </c>
      <c r="J54" s="328">
        <v>26774</v>
      </c>
      <c r="K54" s="329">
        <v>-45.8</v>
      </c>
      <c r="L54" s="330">
        <v>108827</v>
      </c>
      <c r="M54" s="331">
        <v>32.299999999999997</v>
      </c>
      <c r="N54" s="332">
        <v>-78.099999999999994</v>
      </c>
    </row>
    <row r="55" spans="1:14">
      <c r="A55" s="248"/>
      <c r="B55" s="244"/>
      <c r="C55" s="244"/>
      <c r="D55" s="244"/>
      <c r="E55" s="244"/>
      <c r="F55" s="244"/>
      <c r="G55" s="310" t="s">
        <v>513</v>
      </c>
      <c r="H55" s="311"/>
      <c r="I55" s="319">
        <v>161091</v>
      </c>
      <c r="J55" s="320">
        <v>32596</v>
      </c>
      <c r="K55" s="321">
        <v>-37.799999999999997</v>
      </c>
      <c r="L55" s="322">
        <v>228305</v>
      </c>
      <c r="M55" s="323">
        <v>5.6</v>
      </c>
      <c r="N55" s="324">
        <v>-43.4</v>
      </c>
    </row>
    <row r="56" spans="1:14">
      <c r="A56" s="248"/>
      <c r="B56" s="244"/>
      <c r="C56" s="244"/>
      <c r="D56" s="244"/>
      <c r="E56" s="244"/>
      <c r="F56" s="244"/>
      <c r="G56" s="325"/>
      <c r="H56" s="326" t="s">
        <v>511</v>
      </c>
      <c r="I56" s="327">
        <v>54148</v>
      </c>
      <c r="J56" s="328">
        <v>10957</v>
      </c>
      <c r="K56" s="329">
        <v>-59.1</v>
      </c>
      <c r="L56" s="330">
        <v>86611</v>
      </c>
      <c r="M56" s="331">
        <v>-20.399999999999999</v>
      </c>
      <c r="N56" s="332">
        <v>-38.700000000000003</v>
      </c>
    </row>
    <row r="57" spans="1:14">
      <c r="A57" s="248"/>
      <c r="B57" s="244"/>
      <c r="C57" s="244"/>
      <c r="D57" s="244"/>
      <c r="E57" s="244"/>
      <c r="F57" s="244"/>
      <c r="G57" s="310" t="s">
        <v>514</v>
      </c>
      <c r="H57" s="311"/>
      <c r="I57" s="319">
        <v>526861</v>
      </c>
      <c r="J57" s="320">
        <v>108430</v>
      </c>
      <c r="K57" s="321">
        <v>232.6</v>
      </c>
      <c r="L57" s="322">
        <v>316331</v>
      </c>
      <c r="M57" s="323">
        <v>38.6</v>
      </c>
      <c r="N57" s="324">
        <v>194</v>
      </c>
    </row>
    <row r="58" spans="1:14">
      <c r="A58" s="248"/>
      <c r="B58" s="244"/>
      <c r="C58" s="244"/>
      <c r="D58" s="244"/>
      <c r="E58" s="244"/>
      <c r="F58" s="244"/>
      <c r="G58" s="325"/>
      <c r="H58" s="326" t="s">
        <v>511</v>
      </c>
      <c r="I58" s="327">
        <v>102589</v>
      </c>
      <c r="J58" s="328">
        <v>21113</v>
      </c>
      <c r="K58" s="329">
        <v>92.7</v>
      </c>
      <c r="L58" s="330">
        <v>106387</v>
      </c>
      <c r="M58" s="331">
        <v>22.8</v>
      </c>
      <c r="N58" s="332">
        <v>69.900000000000006</v>
      </c>
    </row>
    <row r="59" spans="1:14">
      <c r="A59" s="248"/>
      <c r="B59" s="244"/>
      <c r="C59" s="244"/>
      <c r="D59" s="244"/>
      <c r="E59" s="244"/>
      <c r="F59" s="244"/>
      <c r="G59" s="310" t="s">
        <v>515</v>
      </c>
      <c r="H59" s="311"/>
      <c r="I59" s="319">
        <v>459145</v>
      </c>
      <c r="J59" s="320">
        <v>95298</v>
      </c>
      <c r="K59" s="321">
        <v>-12.1</v>
      </c>
      <c r="L59" s="322">
        <v>333013</v>
      </c>
      <c r="M59" s="323">
        <v>5.3</v>
      </c>
      <c r="N59" s="324">
        <v>-17.399999999999999</v>
      </c>
    </row>
    <row r="60" spans="1:14">
      <c r="A60" s="248"/>
      <c r="B60" s="244"/>
      <c r="C60" s="244"/>
      <c r="D60" s="244"/>
      <c r="E60" s="244"/>
      <c r="F60" s="244"/>
      <c r="G60" s="325"/>
      <c r="H60" s="326" t="s">
        <v>511</v>
      </c>
      <c r="I60" s="333">
        <v>110387</v>
      </c>
      <c r="J60" s="328">
        <v>22911</v>
      </c>
      <c r="K60" s="329">
        <v>8.5</v>
      </c>
      <c r="L60" s="330">
        <v>126732</v>
      </c>
      <c r="M60" s="331">
        <v>19.100000000000001</v>
      </c>
      <c r="N60" s="332">
        <v>-10.6</v>
      </c>
    </row>
    <row r="61" spans="1:14">
      <c r="A61" s="248"/>
      <c r="B61" s="244"/>
      <c r="C61" s="244"/>
      <c r="D61" s="244"/>
      <c r="E61" s="244"/>
      <c r="F61" s="244"/>
      <c r="G61" s="310" t="s">
        <v>516</v>
      </c>
      <c r="H61" s="334"/>
      <c r="I61" s="335">
        <v>476553</v>
      </c>
      <c r="J61" s="336">
        <v>95736</v>
      </c>
      <c r="K61" s="337">
        <v>82.5</v>
      </c>
      <c r="L61" s="338">
        <v>257270</v>
      </c>
      <c r="M61" s="339">
        <v>14.4</v>
      </c>
      <c r="N61" s="324">
        <v>68.099999999999994</v>
      </c>
    </row>
    <row r="62" spans="1:14">
      <c r="A62" s="248"/>
      <c r="B62" s="244"/>
      <c r="C62" s="244"/>
      <c r="D62" s="244"/>
      <c r="E62" s="244"/>
      <c r="F62" s="244"/>
      <c r="G62" s="325"/>
      <c r="H62" s="326" t="s">
        <v>511</v>
      </c>
      <c r="I62" s="327">
        <v>130895</v>
      </c>
      <c r="J62" s="328">
        <v>26227</v>
      </c>
      <c r="K62" s="329">
        <v>36.6</v>
      </c>
      <c r="L62" s="330">
        <v>102158</v>
      </c>
      <c r="M62" s="331">
        <v>9.1</v>
      </c>
      <c r="N62" s="332">
        <v>27.5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40" t="s">
        <v>3</v>
      </c>
      <c r="D47" s="1140"/>
      <c r="E47" s="1141"/>
      <c r="F47" s="11">
        <v>29.14</v>
      </c>
      <c r="G47" s="12">
        <v>34.25</v>
      </c>
      <c r="H47" s="12">
        <v>42.24</v>
      </c>
      <c r="I47" s="12">
        <v>53.58</v>
      </c>
      <c r="J47" s="13">
        <v>58.04</v>
      </c>
    </row>
    <row r="48" spans="2:10" ht="57.75" customHeight="1">
      <c r="B48" s="14"/>
      <c r="C48" s="1142" t="s">
        <v>4</v>
      </c>
      <c r="D48" s="1142"/>
      <c r="E48" s="1143"/>
      <c r="F48" s="15">
        <v>8.6999999999999993</v>
      </c>
      <c r="G48" s="16">
        <v>10.54</v>
      </c>
      <c r="H48" s="16">
        <v>9.5299999999999994</v>
      </c>
      <c r="I48" s="16">
        <v>5.51</v>
      </c>
      <c r="J48" s="17">
        <v>6</v>
      </c>
    </row>
    <row r="49" spans="2:10" ht="57.75" customHeight="1" thickBot="1">
      <c r="B49" s="18"/>
      <c r="C49" s="1144" t="s">
        <v>5</v>
      </c>
      <c r="D49" s="1144"/>
      <c r="E49" s="1145"/>
      <c r="F49" s="19">
        <v>12.74</v>
      </c>
      <c r="G49" s="20">
        <v>6.48</v>
      </c>
      <c r="H49" s="20">
        <v>6.52</v>
      </c>
      <c r="I49" s="20">
        <v>5.89</v>
      </c>
      <c r="J49" s="21">
        <v>2.85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2" t="s">
        <v>523</v>
      </c>
      <c r="D34" s="1152"/>
      <c r="E34" s="1153"/>
      <c r="F34" s="32">
        <v>8.6999999999999993</v>
      </c>
      <c r="G34" s="33">
        <v>10.53</v>
      </c>
      <c r="H34" s="33">
        <v>9.5299999999999994</v>
      </c>
      <c r="I34" s="33">
        <v>5.51</v>
      </c>
      <c r="J34" s="34">
        <v>5.99</v>
      </c>
      <c r="K34" s="22"/>
      <c r="L34" s="22"/>
      <c r="M34" s="22"/>
      <c r="N34" s="22"/>
      <c r="O34" s="22"/>
      <c r="P34" s="22"/>
    </row>
    <row r="35" spans="1:16" ht="39" customHeight="1">
      <c r="A35" s="22"/>
      <c r="B35" s="35"/>
      <c r="C35" s="1146" t="s">
        <v>524</v>
      </c>
      <c r="D35" s="1147"/>
      <c r="E35" s="1148"/>
      <c r="F35" s="36">
        <v>2.4300000000000002</v>
      </c>
      <c r="G35" s="37">
        <v>2.09</v>
      </c>
      <c r="H35" s="37">
        <v>3.35</v>
      </c>
      <c r="I35" s="37">
        <v>3.23</v>
      </c>
      <c r="J35" s="38">
        <v>3.16</v>
      </c>
      <c r="K35" s="22"/>
      <c r="L35" s="22"/>
      <c r="M35" s="22"/>
      <c r="N35" s="22"/>
      <c r="O35" s="22"/>
      <c r="P35" s="22"/>
    </row>
    <row r="36" spans="1:16" ht="39" customHeight="1">
      <c r="A36" s="22"/>
      <c r="B36" s="35"/>
      <c r="C36" s="1146" t="s">
        <v>525</v>
      </c>
      <c r="D36" s="1147"/>
      <c r="E36" s="1148"/>
      <c r="F36" s="36">
        <v>1.32</v>
      </c>
      <c r="G36" s="37">
        <v>1.1499999999999999</v>
      </c>
      <c r="H36" s="37">
        <v>1.1100000000000001</v>
      </c>
      <c r="I36" s="37">
        <v>1.61</v>
      </c>
      <c r="J36" s="38">
        <v>1.85</v>
      </c>
      <c r="K36" s="22"/>
      <c r="L36" s="22"/>
      <c r="M36" s="22"/>
      <c r="N36" s="22"/>
      <c r="O36" s="22"/>
      <c r="P36" s="22"/>
    </row>
    <row r="37" spans="1:16" ht="39" customHeight="1">
      <c r="A37" s="22"/>
      <c r="B37" s="35"/>
      <c r="C37" s="1146" t="s">
        <v>526</v>
      </c>
      <c r="D37" s="1147"/>
      <c r="E37" s="1148"/>
      <c r="F37" s="36">
        <v>0.13</v>
      </c>
      <c r="G37" s="37">
        <v>0.2</v>
      </c>
      <c r="H37" s="37">
        <v>0.12</v>
      </c>
      <c r="I37" s="37">
        <v>0.1</v>
      </c>
      <c r="J37" s="38">
        <v>0.14000000000000001</v>
      </c>
      <c r="K37" s="22"/>
      <c r="L37" s="22"/>
      <c r="M37" s="22"/>
      <c r="N37" s="22"/>
      <c r="O37" s="22"/>
      <c r="P37" s="22"/>
    </row>
    <row r="38" spans="1:16" ht="39" customHeight="1">
      <c r="A38" s="22"/>
      <c r="B38" s="35"/>
      <c r="C38" s="1146" t="s">
        <v>527</v>
      </c>
      <c r="D38" s="1147"/>
      <c r="E38" s="1148"/>
      <c r="F38" s="36">
        <v>0.12</v>
      </c>
      <c r="G38" s="37">
        <v>7.0000000000000007E-2</v>
      </c>
      <c r="H38" s="37">
        <v>0.08</v>
      </c>
      <c r="I38" s="37">
        <v>0.12</v>
      </c>
      <c r="J38" s="38">
        <v>0.09</v>
      </c>
      <c r="K38" s="22"/>
      <c r="L38" s="22"/>
      <c r="M38" s="22"/>
      <c r="N38" s="22"/>
      <c r="O38" s="22"/>
      <c r="P38" s="22"/>
    </row>
    <row r="39" spans="1:16" ht="39" customHeight="1">
      <c r="A39" s="22"/>
      <c r="B39" s="35"/>
      <c r="C39" s="1146" t="s">
        <v>528</v>
      </c>
      <c r="D39" s="1147"/>
      <c r="E39" s="1148"/>
      <c r="F39" s="36">
        <v>0.02</v>
      </c>
      <c r="G39" s="37">
        <v>0.01</v>
      </c>
      <c r="H39" s="37">
        <v>0.01</v>
      </c>
      <c r="I39" s="37">
        <v>0.02</v>
      </c>
      <c r="J39" s="38">
        <v>0.03</v>
      </c>
      <c r="K39" s="22"/>
      <c r="L39" s="22"/>
      <c r="M39" s="22"/>
      <c r="N39" s="22"/>
      <c r="O39" s="22"/>
      <c r="P39" s="22"/>
    </row>
    <row r="40" spans="1:16" ht="39" customHeight="1">
      <c r="A40" s="22"/>
      <c r="B40" s="35"/>
      <c r="C40" s="1146"/>
      <c r="D40" s="1147"/>
      <c r="E40" s="1148"/>
      <c r="F40" s="36"/>
      <c r="G40" s="37"/>
      <c r="H40" s="37"/>
      <c r="I40" s="37"/>
      <c r="J40" s="38"/>
      <c r="K40" s="22"/>
      <c r="L40" s="22"/>
      <c r="M40" s="22"/>
      <c r="N40" s="22"/>
      <c r="O40" s="22"/>
      <c r="P40" s="22"/>
    </row>
    <row r="41" spans="1:16" ht="39" customHeight="1">
      <c r="A41" s="22"/>
      <c r="B41" s="35"/>
      <c r="C41" s="1146"/>
      <c r="D41" s="1147"/>
      <c r="E41" s="1148"/>
      <c r="F41" s="36"/>
      <c r="G41" s="37"/>
      <c r="H41" s="37"/>
      <c r="I41" s="37"/>
      <c r="J41" s="38"/>
      <c r="K41" s="22"/>
      <c r="L41" s="22"/>
      <c r="M41" s="22"/>
      <c r="N41" s="22"/>
      <c r="O41" s="22"/>
      <c r="P41" s="22"/>
    </row>
    <row r="42" spans="1:16" ht="39" customHeight="1">
      <c r="A42" s="22"/>
      <c r="B42" s="39"/>
      <c r="C42" s="1146" t="s">
        <v>529</v>
      </c>
      <c r="D42" s="1147"/>
      <c r="E42" s="1148"/>
      <c r="F42" s="36" t="s">
        <v>479</v>
      </c>
      <c r="G42" s="37" t="s">
        <v>479</v>
      </c>
      <c r="H42" s="37" t="s">
        <v>479</v>
      </c>
      <c r="I42" s="37" t="s">
        <v>479</v>
      </c>
      <c r="J42" s="38" t="s">
        <v>479</v>
      </c>
      <c r="K42" s="22"/>
      <c r="L42" s="22"/>
      <c r="M42" s="22"/>
      <c r="N42" s="22"/>
      <c r="O42" s="22"/>
      <c r="P42" s="22"/>
    </row>
    <row r="43" spans="1:16" ht="39" customHeight="1" thickBot="1">
      <c r="A43" s="22"/>
      <c r="B43" s="40"/>
      <c r="C43" s="1149" t="s">
        <v>530</v>
      </c>
      <c r="D43" s="1150"/>
      <c r="E43" s="1151"/>
      <c r="F43" s="41">
        <v>0</v>
      </c>
      <c r="G43" s="42" t="s">
        <v>479</v>
      </c>
      <c r="H43" s="42" t="s">
        <v>479</v>
      </c>
      <c r="I43" s="42" t="s">
        <v>479</v>
      </c>
      <c r="J43" s="43" t="s">
        <v>479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2" t="s">
        <v>11</v>
      </c>
      <c r="C45" s="1163"/>
      <c r="D45" s="58"/>
      <c r="E45" s="1168" t="s">
        <v>12</v>
      </c>
      <c r="F45" s="1168"/>
      <c r="G45" s="1168"/>
      <c r="H45" s="1168"/>
      <c r="I45" s="1168"/>
      <c r="J45" s="1169"/>
      <c r="K45" s="59">
        <v>435</v>
      </c>
      <c r="L45" s="60">
        <v>435</v>
      </c>
      <c r="M45" s="60">
        <v>391</v>
      </c>
      <c r="N45" s="60">
        <v>343</v>
      </c>
      <c r="O45" s="61">
        <v>329</v>
      </c>
      <c r="P45" s="48"/>
      <c r="Q45" s="48"/>
      <c r="R45" s="48"/>
      <c r="S45" s="48"/>
      <c r="T45" s="48"/>
      <c r="U45" s="48"/>
    </row>
    <row r="46" spans="1:21" ht="30.75" customHeight="1">
      <c r="A46" s="48"/>
      <c r="B46" s="1164"/>
      <c r="C46" s="1165"/>
      <c r="D46" s="62"/>
      <c r="E46" s="1156" t="s">
        <v>13</v>
      </c>
      <c r="F46" s="1156"/>
      <c r="G46" s="1156"/>
      <c r="H46" s="1156"/>
      <c r="I46" s="1156"/>
      <c r="J46" s="1157"/>
      <c r="K46" s="63" t="s">
        <v>479</v>
      </c>
      <c r="L46" s="64" t="s">
        <v>479</v>
      </c>
      <c r="M46" s="64" t="s">
        <v>479</v>
      </c>
      <c r="N46" s="64" t="s">
        <v>479</v>
      </c>
      <c r="O46" s="65" t="s">
        <v>479</v>
      </c>
      <c r="P46" s="48"/>
      <c r="Q46" s="48"/>
      <c r="R46" s="48"/>
      <c r="S46" s="48"/>
      <c r="T46" s="48"/>
      <c r="U46" s="48"/>
    </row>
    <row r="47" spans="1:21" ht="30.75" customHeight="1">
      <c r="A47" s="48"/>
      <c r="B47" s="1164"/>
      <c r="C47" s="1165"/>
      <c r="D47" s="62"/>
      <c r="E47" s="1156" t="s">
        <v>14</v>
      </c>
      <c r="F47" s="1156"/>
      <c r="G47" s="1156"/>
      <c r="H47" s="1156"/>
      <c r="I47" s="1156"/>
      <c r="J47" s="1157"/>
      <c r="K47" s="63" t="s">
        <v>479</v>
      </c>
      <c r="L47" s="64" t="s">
        <v>479</v>
      </c>
      <c r="M47" s="64" t="s">
        <v>479</v>
      </c>
      <c r="N47" s="64" t="s">
        <v>479</v>
      </c>
      <c r="O47" s="65" t="s">
        <v>479</v>
      </c>
      <c r="P47" s="48"/>
      <c r="Q47" s="48"/>
      <c r="R47" s="48"/>
      <c r="S47" s="48"/>
      <c r="T47" s="48"/>
      <c r="U47" s="48"/>
    </row>
    <row r="48" spans="1:21" ht="30.75" customHeight="1">
      <c r="A48" s="48"/>
      <c r="B48" s="1164"/>
      <c r="C48" s="1165"/>
      <c r="D48" s="62"/>
      <c r="E48" s="1156" t="s">
        <v>15</v>
      </c>
      <c r="F48" s="1156"/>
      <c r="G48" s="1156"/>
      <c r="H48" s="1156"/>
      <c r="I48" s="1156"/>
      <c r="J48" s="1157"/>
      <c r="K48" s="63">
        <v>234</v>
      </c>
      <c r="L48" s="64">
        <v>244</v>
      </c>
      <c r="M48" s="64">
        <v>245</v>
      </c>
      <c r="N48" s="64">
        <v>241</v>
      </c>
      <c r="O48" s="65">
        <v>229</v>
      </c>
      <c r="P48" s="48"/>
      <c r="Q48" s="48"/>
      <c r="R48" s="48"/>
      <c r="S48" s="48"/>
      <c r="T48" s="48"/>
      <c r="U48" s="48"/>
    </row>
    <row r="49" spans="1:21" ht="30.75" customHeight="1">
      <c r="A49" s="48"/>
      <c r="B49" s="1164"/>
      <c r="C49" s="1165"/>
      <c r="D49" s="62"/>
      <c r="E49" s="1156" t="s">
        <v>16</v>
      </c>
      <c r="F49" s="1156"/>
      <c r="G49" s="1156"/>
      <c r="H49" s="1156"/>
      <c r="I49" s="1156"/>
      <c r="J49" s="1157"/>
      <c r="K49" s="63">
        <v>25</v>
      </c>
      <c r="L49" s="64">
        <v>28</v>
      </c>
      <c r="M49" s="64">
        <v>29</v>
      </c>
      <c r="N49" s="64">
        <v>28</v>
      </c>
      <c r="O49" s="65">
        <v>28</v>
      </c>
      <c r="P49" s="48"/>
      <c r="Q49" s="48"/>
      <c r="R49" s="48"/>
      <c r="S49" s="48"/>
      <c r="T49" s="48"/>
      <c r="U49" s="48"/>
    </row>
    <row r="50" spans="1:21" ht="30.75" customHeight="1">
      <c r="A50" s="48"/>
      <c r="B50" s="1164"/>
      <c r="C50" s="1165"/>
      <c r="D50" s="62"/>
      <c r="E50" s="1156" t="s">
        <v>17</v>
      </c>
      <c r="F50" s="1156"/>
      <c r="G50" s="1156"/>
      <c r="H50" s="1156"/>
      <c r="I50" s="1156"/>
      <c r="J50" s="1157"/>
      <c r="K50" s="63" t="s">
        <v>479</v>
      </c>
      <c r="L50" s="64" t="s">
        <v>479</v>
      </c>
      <c r="M50" s="64" t="s">
        <v>479</v>
      </c>
      <c r="N50" s="64" t="s">
        <v>479</v>
      </c>
      <c r="O50" s="65" t="s">
        <v>479</v>
      </c>
      <c r="P50" s="48"/>
      <c r="Q50" s="48"/>
      <c r="R50" s="48"/>
      <c r="S50" s="48"/>
      <c r="T50" s="48"/>
      <c r="U50" s="48"/>
    </row>
    <row r="51" spans="1:21" ht="30.75" customHeight="1">
      <c r="A51" s="48"/>
      <c r="B51" s="1166"/>
      <c r="C51" s="1167"/>
      <c r="D51" s="66"/>
      <c r="E51" s="1156" t="s">
        <v>18</v>
      </c>
      <c r="F51" s="1156"/>
      <c r="G51" s="1156"/>
      <c r="H51" s="1156"/>
      <c r="I51" s="1156"/>
      <c r="J51" s="1157"/>
      <c r="K51" s="63">
        <v>0</v>
      </c>
      <c r="L51" s="64" t="s">
        <v>479</v>
      </c>
      <c r="M51" s="64" t="s">
        <v>479</v>
      </c>
      <c r="N51" s="64" t="s">
        <v>479</v>
      </c>
      <c r="O51" s="65" t="s">
        <v>479</v>
      </c>
      <c r="P51" s="48"/>
      <c r="Q51" s="48"/>
      <c r="R51" s="48"/>
      <c r="S51" s="48"/>
      <c r="T51" s="48"/>
      <c r="U51" s="48"/>
    </row>
    <row r="52" spans="1:21" ht="30.75" customHeight="1">
      <c r="A52" s="48"/>
      <c r="B52" s="1154" t="s">
        <v>19</v>
      </c>
      <c r="C52" s="1155"/>
      <c r="D52" s="66"/>
      <c r="E52" s="1156" t="s">
        <v>20</v>
      </c>
      <c r="F52" s="1156"/>
      <c r="G52" s="1156"/>
      <c r="H52" s="1156"/>
      <c r="I52" s="1156"/>
      <c r="J52" s="1157"/>
      <c r="K52" s="63">
        <v>473</v>
      </c>
      <c r="L52" s="64">
        <v>482</v>
      </c>
      <c r="M52" s="64">
        <v>458</v>
      </c>
      <c r="N52" s="64">
        <v>426</v>
      </c>
      <c r="O52" s="65">
        <v>404</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221</v>
      </c>
      <c r="L53" s="69">
        <v>225</v>
      </c>
      <c r="M53" s="69">
        <v>207</v>
      </c>
      <c r="N53" s="69">
        <v>186</v>
      </c>
      <c r="O53" s="70">
        <v>182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堀　雅子</cp:lastModifiedBy>
  <cp:lastPrinted>2016-04-12T08:16:08Z</cp:lastPrinted>
  <dcterms:created xsi:type="dcterms:W3CDTF">2016-02-15T02:22:35Z</dcterms:created>
  <dcterms:modified xsi:type="dcterms:W3CDTF">2016-05-23T01:10:35Z</dcterms:modified>
</cp:coreProperties>
</file>